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codeName="ThisWorkbook" defaultThemeVersion="124226"/>
  <mc:AlternateContent xmlns:mc="http://schemas.openxmlformats.org/markup-compatibility/2006">
    <mc:Choice Requires="x15">
      <x15ac:absPath xmlns:x15ac="http://schemas.microsoft.com/office/spreadsheetml/2010/11/ac" url="C:\Users\lwright\Desktop\"/>
    </mc:Choice>
  </mc:AlternateContent>
  <xr:revisionPtr revIDLastSave="0" documentId="8_{6A03D16E-C1E6-4CD7-B7E5-99C992447635}" xr6:coauthVersionLast="36" xr6:coauthVersionMax="36" xr10:uidLastSave="{00000000-0000-0000-0000-000000000000}"/>
  <bookViews>
    <workbookView xWindow="480" yWindow="300" windowWidth="18456" windowHeight="8148" xr2:uid="{00000000-000D-0000-FFFF-FFFF00000000}"/>
  </bookViews>
  <sheets>
    <sheet name="Timesheet" sheetId="1" r:id="rId1"/>
    <sheet name="List Info" sheetId="2" state="hidden" r:id="rId2"/>
  </sheets>
  <definedNames>
    <definedName name="_xlnm.Print_Area" localSheetId="0">Timesheet!$A$1:$T$36</definedName>
    <definedName name="Z_2AE09766_553B_41B9_B30C_639F7B117F5F_.wvu.PrintArea" localSheetId="0" hidden="1">Timesheet!$B$2:$P$37</definedName>
  </definedNames>
  <calcPr calcId="191029"/>
</workbook>
</file>

<file path=xl/calcChain.xml><?xml version="1.0" encoding="utf-8"?>
<calcChain xmlns="http://schemas.openxmlformats.org/spreadsheetml/2006/main">
  <c r="B8" i="1" l="1"/>
  <c r="F21" i="2" l="1"/>
  <c r="E22" i="2" s="1"/>
  <c r="F22" i="2" s="1"/>
  <c r="E23" i="2" s="1"/>
  <c r="F23" i="2" s="1"/>
  <c r="E24" i="2" s="1"/>
  <c r="F24" i="2" s="1"/>
  <c r="E25" i="2" s="1"/>
  <c r="F25" i="2" s="1"/>
  <c r="E26" i="2" s="1"/>
  <c r="F26" i="2" s="1"/>
  <c r="E27" i="2" s="1"/>
  <c r="F27" i="2" s="1"/>
  <c r="E28" i="2" s="1"/>
  <c r="F28" i="2" s="1"/>
  <c r="E29" i="2" s="1"/>
  <c r="F29" i="2" s="1"/>
  <c r="E30" i="2" s="1"/>
  <c r="F30" i="2" s="1"/>
  <c r="E31" i="2" s="1"/>
  <c r="F31" i="2" s="1"/>
  <c r="E32" i="2" s="1"/>
  <c r="F32" i="2" s="1"/>
  <c r="E33" i="2" s="1"/>
  <c r="F33" i="2" s="1"/>
  <c r="E34" i="2" s="1"/>
  <c r="F34" i="2" s="1"/>
  <c r="E35" i="2" s="1"/>
  <c r="F35" i="2" s="1"/>
  <c r="E36" i="2" s="1"/>
  <c r="F36" i="2" s="1"/>
  <c r="E37" i="2" s="1"/>
  <c r="F37" i="2" s="1"/>
  <c r="E38" i="2" s="1"/>
  <c r="F38" i="2" s="1"/>
  <c r="E39" i="2" s="1"/>
  <c r="F39" i="2" s="1"/>
  <c r="E40" i="2" s="1"/>
  <c r="F40" i="2" s="1"/>
  <c r="E41" i="2" s="1"/>
  <c r="F41" i="2" s="1"/>
  <c r="E42" i="2" s="1"/>
  <c r="F42" i="2" s="1"/>
  <c r="E43" i="2" s="1"/>
  <c r="F43" i="2" s="1"/>
  <c r="E44" i="2" s="1"/>
  <c r="F44" i="2" s="1"/>
  <c r="E45" i="2" s="1"/>
  <c r="F45" i="2" s="1"/>
  <c r="E46" i="2" s="1"/>
  <c r="F46" i="2" s="1"/>
  <c r="K25" i="1" l="1"/>
  <c r="K24" i="1"/>
  <c r="K23" i="1"/>
  <c r="K22" i="1"/>
  <c r="K21" i="1"/>
  <c r="K20" i="1"/>
  <c r="K19" i="1"/>
  <c r="K18" i="1"/>
  <c r="K17" i="1"/>
  <c r="K16" i="1"/>
  <c r="K15" i="1"/>
  <c r="K14" i="1"/>
  <c r="K13" i="1"/>
  <c r="K12" i="1"/>
  <c r="K26" i="1" l="1"/>
  <c r="A19" i="2" l="1"/>
  <c r="B45" i="2" s="1"/>
  <c r="B38" i="2" l="1"/>
  <c r="B22" i="2"/>
  <c r="B42" i="2"/>
  <c r="B26" i="2"/>
  <c r="B19" i="2"/>
  <c r="B30" i="2"/>
  <c r="B34" i="2"/>
  <c r="B23" i="2"/>
  <c r="B27" i="2"/>
  <c r="B31" i="2"/>
  <c r="B35" i="2"/>
  <c r="B39" i="2"/>
  <c r="B43" i="2"/>
  <c r="B24" i="2"/>
  <c r="B28" i="2"/>
  <c r="B32" i="2"/>
  <c r="B36" i="2"/>
  <c r="B40" i="2"/>
  <c r="B44" i="2"/>
  <c r="B21" i="2"/>
  <c r="B25" i="2"/>
  <c r="B29" i="2"/>
  <c r="B33" i="2"/>
  <c r="B37" i="2"/>
  <c r="B41" i="2"/>
  <c r="D12" i="1" l="1"/>
  <c r="B71" i="2"/>
  <c r="A37" i="2" l="1"/>
  <c r="A33" i="2"/>
  <c r="A29" i="2"/>
  <c r="A25" i="2"/>
  <c r="A36" i="2"/>
  <c r="A32" i="2"/>
  <c r="A28" i="2"/>
  <c r="A24" i="2"/>
  <c r="A39" i="2"/>
  <c r="A35" i="2"/>
  <c r="A31" i="2"/>
  <c r="A27" i="2"/>
  <c r="A23" i="2"/>
  <c r="A38" i="2"/>
  <c r="A34" i="2"/>
  <c r="A30" i="2"/>
  <c r="A26" i="2"/>
  <c r="A22" i="2"/>
  <c r="A21" i="2"/>
  <c r="B48" i="2"/>
  <c r="B52" i="2"/>
  <c r="B56" i="2"/>
  <c r="B60" i="2"/>
  <c r="B64" i="2"/>
  <c r="B68" i="2"/>
  <c r="B72" i="2"/>
  <c r="B49" i="2"/>
  <c r="B53" i="2"/>
  <c r="B57" i="2"/>
  <c r="B61" i="2"/>
  <c r="B65" i="2"/>
  <c r="B69" i="2"/>
  <c r="B70" i="2"/>
  <c r="B50" i="2"/>
  <c r="B62" i="2"/>
  <c r="B67" i="2"/>
  <c r="B54" i="2"/>
  <c r="B58" i="2"/>
  <c r="B66" i="2"/>
  <c r="B47" i="2"/>
  <c r="B51" i="2"/>
  <c r="B55" i="2"/>
  <c r="B59" i="2"/>
  <c r="B63" i="2"/>
  <c r="C26" i="2"/>
  <c r="C34" i="2"/>
  <c r="C36" i="2"/>
  <c r="C24" i="2"/>
  <c r="C32" i="2"/>
  <c r="C21" i="2"/>
  <c r="C28" i="2"/>
  <c r="C22" i="2"/>
  <c r="C30" i="2"/>
  <c r="C38" i="2"/>
  <c r="A40" i="2"/>
  <c r="C23" i="2"/>
  <c r="C25" i="2"/>
  <c r="C27" i="2"/>
  <c r="C29" i="2"/>
  <c r="C31" i="2"/>
  <c r="C33" i="2"/>
  <c r="C35" i="2"/>
  <c r="C37" i="2"/>
  <c r="C39" i="2"/>
  <c r="A41" i="2" l="1"/>
  <c r="C40" i="2"/>
  <c r="A42" i="2" l="1"/>
  <c r="C41" i="2"/>
  <c r="A43" i="2" l="1"/>
  <c r="C42" i="2"/>
  <c r="A44" i="2" l="1"/>
  <c r="C43" i="2"/>
  <c r="A45" i="2" l="1"/>
  <c r="C44" i="2"/>
  <c r="C45" i="2" l="1"/>
  <c r="A46" i="2" l="1"/>
  <c r="E47" i="2" l="1"/>
  <c r="F47" i="2" s="1"/>
  <c r="A47" i="2" s="1"/>
  <c r="C46" i="2"/>
  <c r="D13" i="1"/>
  <c r="B12" i="1"/>
  <c r="E48" i="2" l="1"/>
  <c r="F48" i="2" s="1"/>
  <c r="A48" i="2" s="1"/>
  <c r="C47" i="2"/>
  <c r="D14" i="1"/>
  <c r="B13" i="1"/>
  <c r="C48" i="2" l="1"/>
  <c r="E49" i="2"/>
  <c r="F49" i="2" s="1"/>
  <c r="A49" i="2" s="1"/>
  <c r="D15" i="1"/>
  <c r="B14" i="1"/>
  <c r="C49" i="2" l="1"/>
  <c r="E50" i="2"/>
  <c r="F50" i="2" s="1"/>
  <c r="A50" i="2" s="1"/>
  <c r="D16" i="1"/>
  <c r="B15" i="1"/>
  <c r="C50" i="2" l="1"/>
  <c r="E51" i="2"/>
  <c r="F51" i="2" s="1"/>
  <c r="A51" i="2" s="1"/>
  <c r="D17" i="1"/>
  <c r="B16" i="1"/>
  <c r="E52" i="2" l="1"/>
  <c r="F52" i="2" s="1"/>
  <c r="A52" i="2" s="1"/>
  <c r="C51" i="2"/>
  <c r="D18" i="1"/>
  <c r="B17" i="1"/>
  <c r="E53" i="2" l="1"/>
  <c r="F53" i="2" s="1"/>
  <c r="A53" i="2" s="1"/>
  <c r="C52" i="2"/>
  <c r="D19" i="1"/>
  <c r="B18" i="1"/>
  <c r="C53" i="2" l="1"/>
  <c r="E54" i="2"/>
  <c r="F54" i="2" s="1"/>
  <c r="A54" i="2" s="1"/>
  <c r="D20" i="1"/>
  <c r="B19" i="1"/>
  <c r="E55" i="2" l="1"/>
  <c r="F55" i="2" s="1"/>
  <c r="A55" i="2" s="1"/>
  <c r="C54" i="2"/>
  <c r="B20" i="1"/>
  <c r="D21" i="1"/>
  <c r="C55" i="2" l="1"/>
  <c r="E56" i="2"/>
  <c r="F56" i="2" s="1"/>
  <c r="A56" i="2" s="1"/>
  <c r="B21" i="1"/>
  <c r="D22" i="1"/>
  <c r="C56" i="2" l="1"/>
  <c r="E57" i="2"/>
  <c r="F57" i="2" s="1"/>
  <c r="A57" i="2" s="1"/>
  <c r="D23" i="1"/>
  <c r="B22" i="1"/>
  <c r="C57" i="2" l="1"/>
  <c r="E58" i="2"/>
  <c r="F58" i="2" s="1"/>
  <c r="A58" i="2" s="1"/>
  <c r="D24" i="1"/>
  <c r="B23" i="1"/>
  <c r="C58" i="2" l="1"/>
  <c r="E59" i="2"/>
  <c r="F59" i="2" s="1"/>
  <c r="A59" i="2" s="1"/>
  <c r="B24" i="1"/>
  <c r="D25" i="1"/>
  <c r="C59" i="2" l="1"/>
  <c r="E60" i="2"/>
  <c r="F60" i="2" s="1"/>
  <c r="A60" i="2" s="1"/>
  <c r="O29" i="1"/>
  <c r="B25" i="1"/>
  <c r="C60" i="2" l="1"/>
  <c r="E61" i="2"/>
  <c r="F61" i="2" s="1"/>
  <c r="A61" i="2" s="1"/>
  <c r="O35" i="1"/>
  <c r="C61" i="2" l="1"/>
  <c r="E62" i="2"/>
  <c r="F62" i="2" s="1"/>
  <c r="A62" i="2" s="1"/>
  <c r="C62" i="2" l="1"/>
  <c r="E63" i="2"/>
  <c r="F63" i="2" s="1"/>
  <c r="A63" i="2" s="1"/>
  <c r="C63" i="2" l="1"/>
  <c r="E64" i="2"/>
  <c r="F64" i="2" s="1"/>
  <c r="A64" i="2" s="1"/>
  <c r="C64" i="2" l="1"/>
  <c r="E65" i="2"/>
  <c r="F65" i="2" s="1"/>
  <c r="A65" i="2" s="1"/>
  <c r="C65" i="2" l="1"/>
  <c r="E66" i="2"/>
  <c r="F66" i="2" s="1"/>
  <c r="A66" i="2" s="1"/>
  <c r="C66" i="2" l="1"/>
  <c r="E67" i="2"/>
  <c r="F67" i="2" s="1"/>
  <c r="A67" i="2" s="1"/>
  <c r="E68" i="2" l="1"/>
  <c r="F68" i="2" s="1"/>
  <c r="A68" i="2" s="1"/>
  <c r="C67" i="2"/>
  <c r="C68" i="2" l="1"/>
  <c r="E69" i="2"/>
  <c r="F69" i="2" s="1"/>
  <c r="A69" i="2" s="1"/>
  <c r="C69" i="2" l="1"/>
  <c r="E70" i="2"/>
  <c r="F70" i="2" s="1"/>
  <c r="A70" i="2" s="1"/>
  <c r="C70" i="2" l="1"/>
  <c r="E71" i="2"/>
  <c r="F71" i="2" s="1"/>
  <c r="A71" i="2" s="1"/>
  <c r="C71" i="2" l="1"/>
  <c r="E72" i="2"/>
  <c r="F72" i="2" s="1"/>
  <c r="A72" i="2" s="1"/>
  <c r="C19" i="2" s="1"/>
  <c r="C72" i="2" l="1"/>
</calcChain>
</file>

<file path=xl/sharedStrings.xml><?xml version="1.0" encoding="utf-8"?>
<sst xmlns="http://schemas.openxmlformats.org/spreadsheetml/2006/main" count="150" uniqueCount="127">
  <si>
    <t xml:space="preserve">Consumer Name:                                                                                                                                                            </t>
  </si>
  <si>
    <t>Employer Name:</t>
  </si>
  <si>
    <t>Service Provider Name:</t>
  </si>
  <si>
    <t>TIME IN</t>
  </si>
  <si>
    <t>TIME OUT</t>
  </si>
  <si>
    <t xml:space="preserve">TIME IN </t>
  </si>
  <si>
    <t>TOTAL TIME</t>
  </si>
  <si>
    <t xml:space="preserve">FMSA Agency Only </t>
  </si>
  <si>
    <t>Total Payroll / Pay Period Hours Delivered:</t>
  </si>
  <si>
    <t>Date Processed:</t>
  </si>
  <si>
    <t>By Whom:</t>
  </si>
  <si>
    <t xml:space="preserve">Employer and Employee here by certify that the work hours listed above are accurate, that the services provided are in accordance with the current tasks authorized and the services were NOT provided while the consumer was in the hospital, nursing home, or the Medicaid-reimbursed healthcare facility. I understand that falsification of this time sheet is considered Medicaid Fraud, and may result in dismissal from the program and criminal prosecution. </t>
  </si>
  <si>
    <t>Service Provider Signature</t>
  </si>
  <si>
    <t>Date</t>
  </si>
  <si>
    <t xml:space="preserve">Tasks were performed according to the Plan of Care? </t>
  </si>
  <si>
    <t>COMMENTS / NARRATIVE</t>
  </si>
  <si>
    <t>FMSA Comments</t>
  </si>
  <si>
    <t xml:space="preserve">TxHml    </t>
  </si>
  <si>
    <t>PHC</t>
  </si>
  <si>
    <t>DBMD</t>
  </si>
  <si>
    <t>STAR Plus</t>
  </si>
  <si>
    <t>HCS</t>
  </si>
  <si>
    <t>STAR Kids(MDCP)</t>
  </si>
  <si>
    <t>STAR Kids(PCS)</t>
  </si>
  <si>
    <t>CLASS</t>
  </si>
  <si>
    <t>PAS</t>
  </si>
  <si>
    <t>PAS/HAB</t>
  </si>
  <si>
    <t>RESPITE</t>
  </si>
  <si>
    <t>Protective Supervision</t>
  </si>
  <si>
    <t xml:space="preserve">HAB      </t>
  </si>
  <si>
    <t>Yes</t>
  </si>
  <si>
    <t>No</t>
  </si>
  <si>
    <t>Pay Date</t>
  </si>
  <si>
    <t>7/17/2017</t>
  </si>
  <si>
    <t>7/28/2017</t>
  </si>
  <si>
    <t>7/31/2017</t>
  </si>
  <si>
    <t>8/11/2017</t>
  </si>
  <si>
    <t>8/14/2017</t>
  </si>
  <si>
    <t>8/25/2017</t>
  </si>
  <si>
    <t>8/28/2017</t>
  </si>
  <si>
    <t>9/8/2017</t>
  </si>
  <si>
    <t>9/11/2017</t>
  </si>
  <si>
    <t>9/22/2017</t>
  </si>
  <si>
    <t>9/25/2017</t>
  </si>
  <si>
    <t>10/6/2017</t>
  </si>
  <si>
    <t>10/9/2017</t>
  </si>
  <si>
    <t>10/20/2017</t>
  </si>
  <si>
    <t>10/23/201</t>
  </si>
  <si>
    <t>11/3/2017</t>
  </si>
  <si>
    <t>11/6/2017</t>
  </si>
  <si>
    <t>11/17/2017</t>
  </si>
  <si>
    <t>11/20/2017</t>
  </si>
  <si>
    <t>12/1/2017</t>
  </si>
  <si>
    <t>12/4/2017</t>
  </si>
  <si>
    <t>12/15/2017</t>
  </si>
  <si>
    <t>12/18/2017</t>
  </si>
  <si>
    <t>12/29/2017</t>
  </si>
  <si>
    <t>1/1/2018</t>
  </si>
  <si>
    <t>1/12/2018</t>
  </si>
  <si>
    <t>End</t>
  </si>
  <si>
    <t>01/01/18</t>
  </si>
  <si>
    <t>1/26/2018</t>
  </si>
  <si>
    <t>2/9/2018</t>
  </si>
  <si>
    <t>2/23/2018</t>
  </si>
  <si>
    <t>3/9/2018</t>
  </si>
  <si>
    <t>3/23/2018</t>
  </si>
  <si>
    <t>4/6/2018</t>
  </si>
  <si>
    <t>4/20/2018</t>
  </si>
  <si>
    <t>5/4/2018</t>
  </si>
  <si>
    <t>5/18/2018</t>
  </si>
  <si>
    <t>6/1/2018</t>
  </si>
  <si>
    <t>6/15/2018</t>
  </si>
  <si>
    <t>6/29/2018</t>
  </si>
  <si>
    <t>7/13/2018</t>
  </si>
  <si>
    <t>7/27/2018</t>
  </si>
  <si>
    <t>8/10/2018</t>
  </si>
  <si>
    <t>8/24/2018</t>
  </si>
  <si>
    <t>9/7/2018</t>
  </si>
  <si>
    <t>9/21/2018</t>
  </si>
  <si>
    <t>10/5/2018</t>
  </si>
  <si>
    <t>10/19/2018</t>
  </si>
  <si>
    <t>11/2/2018</t>
  </si>
  <si>
    <t>11/16/2018</t>
  </si>
  <si>
    <t>11/30/2018</t>
  </si>
  <si>
    <t>12/14/2018</t>
  </si>
  <si>
    <t>12/28/2018</t>
  </si>
  <si>
    <t>1/11/2019</t>
  </si>
  <si>
    <t>Due</t>
  </si>
  <si>
    <t>Day</t>
  </si>
  <si>
    <t>PP Number</t>
  </si>
  <si>
    <t>Year</t>
  </si>
  <si>
    <t>Timesheet Due</t>
  </si>
  <si>
    <t>Day Date</t>
  </si>
  <si>
    <r>
      <t xml:space="preserve">Program Selection </t>
    </r>
    <r>
      <rPr>
        <b/>
        <sz val="10"/>
        <color rgb="FFFF0000"/>
        <rFont val="Arial"/>
        <family val="2"/>
      </rPr>
      <t>(Click to Select)</t>
    </r>
  </si>
  <si>
    <r>
      <t xml:space="preserve">Type of Service </t>
    </r>
    <r>
      <rPr>
        <b/>
        <sz val="10"/>
        <color rgb="FFFF0000"/>
        <rFont val="Arial"/>
        <family val="2"/>
      </rPr>
      <t>(Click to Select)</t>
    </r>
  </si>
  <si>
    <t>(Click to Select)</t>
  </si>
  <si>
    <t>**USE 24 HOUR TIME:  8:00 A.M OR 20:00 FOR 8:00 P.M.</t>
  </si>
  <si>
    <t>Pay date</t>
  </si>
  <si>
    <t>Select Pay Period</t>
  </si>
  <si>
    <t>Bonus</t>
  </si>
  <si>
    <t>Vacation Hours</t>
  </si>
  <si>
    <t>Sick Hours</t>
  </si>
  <si>
    <t>Holiday Hours</t>
  </si>
  <si>
    <t>Other Hours</t>
  </si>
  <si>
    <t>Was the consumer hospitalized or in an medical care facility during this pay period? Please list dates:</t>
  </si>
  <si>
    <t>Bi-Weekly Payroll Schedule</t>
  </si>
  <si>
    <t>Bi-Weekly Start and End Dates</t>
  </si>
  <si>
    <t>Selected Year:</t>
  </si>
  <si>
    <t xml:space="preserve">Employer or DR Signature                        Date                    </t>
  </si>
  <si>
    <t>Intervener - (Non-EVV)</t>
  </si>
  <si>
    <t>Intervener I - (Non-EVV)</t>
  </si>
  <si>
    <t>Intervener II - (Non-EVV)</t>
  </si>
  <si>
    <t>Intervener III - (Non-EVV)</t>
  </si>
  <si>
    <t>Transportation - (Non-EVV)</t>
  </si>
  <si>
    <t>Private Pay - (Non-EVV)</t>
  </si>
  <si>
    <r>
      <t xml:space="preserve">Form 1722 - </t>
    </r>
    <r>
      <rPr>
        <b/>
        <sz val="20"/>
        <color rgb="FFFF0000"/>
        <rFont val="Arial"/>
        <family val="2"/>
      </rPr>
      <t>Option 2</t>
    </r>
    <r>
      <rPr>
        <b/>
        <sz val="20"/>
        <rFont val="Arial"/>
        <family val="2"/>
      </rPr>
      <t xml:space="preserve"> and </t>
    </r>
    <r>
      <rPr>
        <b/>
        <sz val="20"/>
        <color rgb="FFFF0000"/>
        <rFont val="Arial"/>
        <family val="2"/>
      </rPr>
      <t>Option 3</t>
    </r>
    <r>
      <rPr>
        <b/>
        <sz val="20"/>
        <rFont val="Arial"/>
        <family val="2"/>
      </rPr>
      <t xml:space="preserve"> Timesheet Only</t>
    </r>
  </si>
  <si>
    <t>Non-EVV ServiceTimesheet</t>
  </si>
  <si>
    <t>Form 1722 - Option 2 and Option 3 Timesheet Only</t>
  </si>
  <si>
    <t>Service</t>
  </si>
  <si>
    <t>Label</t>
  </si>
  <si>
    <t>Employee Benefit</t>
  </si>
  <si>
    <r>
      <rPr>
        <b/>
        <sz val="10"/>
        <color rgb="FFFF0000"/>
        <rFont val="Arial"/>
        <family val="2"/>
      </rPr>
      <t xml:space="preserve">Bi-Weekly                                           *You may email  timesheets to cds@cdsintexas.com or reference the pay schedule for the appropriate fax number to send in your timesheet </t>
    </r>
    <r>
      <rPr>
        <u/>
        <sz val="10"/>
        <color theme="10"/>
        <rFont val="Arial"/>
        <family val="2"/>
      </rPr>
      <t>(Click Here For Reference Link)</t>
    </r>
  </si>
  <si>
    <t>LVN</t>
  </si>
  <si>
    <t>RN</t>
  </si>
  <si>
    <t>PT</t>
  </si>
  <si>
    <t>OT</t>
  </si>
  <si>
    <t>FFSS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</si>
</sst>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F800]dddd\,\ mmmm\ dd\,\ yyyy"/>
    <numFmt numFmtId="166" formatCode="[$-409]mmmm\ d\,\ yyyy;@"/>
  </numFmts>
  <fonts count="28" x14ac:knownFonts="1">
    <font>
      <sz val="10"/>
      <name val="Arial"/>
      <family val="2"/>
    </font>
    <font>
      <sz val="11"/>
      <color theme="1"/>
      <name val="Calibri"/>
      <family val="2"/>
      <scheme val="minor"/>
    </font>
    <font>
      <sz val="10"/>
      <name val="Arial"/>
      <family val="2"/>
    </font>
    <font>
      <b/>
      <sz val="10"/>
      <color rgb="FFFF0000"/>
      <name val="Arial"/>
      <family val="2"/>
    </font>
    <font>
      <b/>
      <sz val="10"/>
      <name val="Arial"/>
      <family val="2"/>
    </font>
    <font>
      <b/>
      <sz val="16"/>
      <name val="Arial"/>
      <family val="2"/>
    </font>
    <font>
      <sz val="8"/>
      <name val="Arial"/>
      <family val="2"/>
    </font>
    <font>
      <b/>
      <sz val="8"/>
      <color rgb="FFFF0000"/>
      <name val="Arial"/>
      <family val="2"/>
    </font>
    <font>
      <b/>
      <sz val="12"/>
      <name val="Arial"/>
      <family val="2"/>
    </font>
    <font>
      <i/>
      <sz val="9"/>
      <name val="Arial"/>
      <family val="2"/>
    </font>
    <font>
      <b/>
      <sz val="9"/>
      <name val="Arial"/>
      <family val="2"/>
    </font>
    <font>
      <b/>
      <sz val="10"/>
      <name val="Times New Roman"/>
      <family val="1"/>
    </font>
    <font>
      <sz val="10"/>
      <color theme="0"/>
      <name val="Arial"/>
      <family val="2"/>
    </font>
    <font>
      <sz val="11"/>
      <name val="Arial"/>
      <family val="2"/>
    </font>
    <font>
      <b/>
      <sz val="14"/>
      <name val="Arial"/>
      <family val="2"/>
    </font>
    <font>
      <b/>
      <sz val="20"/>
      <name val="Arial"/>
      <family val="2"/>
    </font>
    <font>
      <sz val="10"/>
      <color rgb="FF000000"/>
      <name val="Calibri"/>
      <family val="2"/>
    </font>
    <font>
      <b/>
      <sz val="14"/>
      <color theme="1"/>
      <name val="Arial"/>
      <family val="2"/>
    </font>
    <font>
      <b/>
      <sz val="18"/>
      <color rgb="FFFF0000"/>
      <name val="Arial"/>
      <family val="2"/>
    </font>
    <font>
      <b/>
      <sz val="18"/>
      <color theme="1"/>
      <name val="Arial"/>
      <family val="2"/>
    </font>
    <font>
      <b/>
      <sz val="11"/>
      <name val="Arial"/>
      <family val="2"/>
    </font>
    <font>
      <sz val="10"/>
      <color theme="1" tint="4.9989318521683403E-2"/>
      <name val="Arial"/>
      <family val="2"/>
    </font>
    <font>
      <b/>
      <sz val="8"/>
      <color theme="1" tint="4.9989318521683403E-2"/>
      <name val="Arial"/>
      <family val="2"/>
    </font>
    <font>
      <u/>
      <sz val="10"/>
      <color theme="10"/>
      <name val="Arial"/>
      <family val="2"/>
    </font>
    <font>
      <sz val="28"/>
      <name val="Brush Script MT"/>
      <family val="4"/>
    </font>
    <font>
      <b/>
      <sz val="10"/>
      <color theme="1" tint="4.9989318521683403E-2"/>
      <name val="Arial"/>
      <family val="2"/>
    </font>
    <font>
      <b/>
      <sz val="20"/>
      <color rgb="FFFF0000"/>
      <name val="Arial"/>
      <family val="2"/>
    </font>
    <font>
      <b/>
      <sz val="22"/>
      <name val="Arial"/>
      <family val="2"/>
    </font>
  </fonts>
  <fills count="10">
    <fill>
      <patternFill patternType="none"/>
    </fill>
    <fill>
      <patternFill patternType="gray125"/>
    </fill>
    <fill>
      <patternFill patternType="solid">
        <fgColor rgb="FFF9F9F9"/>
        <bgColor indexed="64"/>
      </patternFill>
    </fill>
    <fill>
      <patternFill patternType="solid">
        <fgColor rgb="FFEEF3F8"/>
        <bgColor indexed="64"/>
      </patternFill>
    </fill>
    <fill>
      <patternFill patternType="gray0625">
        <fgColor indexed="9"/>
        <bgColor rgb="FFEEF3F8"/>
      </patternFill>
    </fill>
    <fill>
      <patternFill patternType="solid">
        <fgColor theme="0"/>
        <bgColor indexed="64"/>
      </patternFill>
    </fill>
    <fill>
      <patternFill patternType="solid">
        <fgColor rgb="FFF7F7F7"/>
        <bgColor indexed="64"/>
      </patternFill>
    </fill>
    <fill>
      <patternFill patternType="solid">
        <fgColor theme="8" tint="0.79998168889431442"/>
        <bgColor indexed="64"/>
      </patternFill>
    </fill>
    <fill>
      <patternFill patternType="solid">
        <fgColor rgb="FFEAF0F6"/>
        <bgColor indexed="64"/>
      </patternFill>
    </fill>
    <fill>
      <patternFill patternType="solid">
        <fgColor theme="4" tint="0.79998168889431442"/>
        <bgColor theme="4" tint="0.79998168889431442"/>
      </patternFill>
    </fill>
  </fills>
  <borders count="72">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ck">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ck">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3">
    <xf numFmtId="0" fontId="0" fillId="0" borderId="0"/>
    <xf numFmtId="0" fontId="23" fillId="0" borderId="0" applyNumberFormat="0" applyFill="0" applyBorder="0" applyAlignment="0" applyProtection="0"/>
    <xf numFmtId="0" fontId="1" fillId="0" borderId="0"/>
  </cellStyleXfs>
  <cellXfs count="229">
    <xf numFmtId="0" fontId="0" fillId="0" borderId="0" xfId="0"/>
    <xf numFmtId="0" fontId="0" fillId="2" borderId="1" xfId="0" applyFill="1" applyBorder="1"/>
    <xf numFmtId="0" fontId="0" fillId="2" borderId="3" xfId="0" applyFill="1" applyBorder="1"/>
    <xf numFmtId="0" fontId="0" fillId="2" borderId="10" xfId="0" applyFill="1" applyBorder="1"/>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2" fillId="0" borderId="0" xfId="0" applyFont="1"/>
    <xf numFmtId="0" fontId="0" fillId="2" borderId="0" xfId="0" applyFill="1" applyBorder="1"/>
    <xf numFmtId="0" fontId="4" fillId="2" borderId="0" xfId="0" applyFont="1" applyFill="1" applyBorder="1"/>
    <xf numFmtId="0" fontId="0" fillId="2" borderId="0" xfId="0" applyFill="1" applyBorder="1" applyAlignment="1"/>
    <xf numFmtId="0" fontId="0" fillId="2" borderId="0" xfId="0" applyFill="1" applyBorder="1" applyAlignment="1">
      <alignment horizontal="right"/>
    </xf>
    <xf numFmtId="16" fontId="6" fillId="2" borderId="0" xfId="0" applyNumberFormat="1" applyFont="1" applyFill="1" applyBorder="1" applyAlignment="1"/>
    <xf numFmtId="0" fontId="8" fillId="2" borderId="0" xfId="0" applyFont="1" applyFill="1" applyBorder="1" applyAlignment="1">
      <alignment vertical="center" wrapText="1"/>
    </xf>
    <xf numFmtId="0" fontId="4" fillId="4" borderId="17" xfId="0" applyFont="1" applyFill="1" applyBorder="1" applyAlignment="1">
      <alignment horizontal="center" wrapText="1"/>
    </xf>
    <xf numFmtId="0" fontId="0" fillId="5" borderId="0" xfId="0" applyFill="1" applyBorder="1"/>
    <xf numFmtId="0" fontId="0" fillId="5" borderId="11" xfId="0" applyFill="1" applyBorder="1"/>
    <xf numFmtId="0" fontId="0" fillId="0" borderId="0" xfId="0" applyBorder="1"/>
    <xf numFmtId="14" fontId="0" fillId="2" borderId="0" xfId="0" applyNumberFormat="1" applyFill="1" applyBorder="1"/>
    <xf numFmtId="0" fontId="0" fillId="5" borderId="13" xfId="0" applyFill="1" applyBorder="1"/>
    <xf numFmtId="0" fontId="0" fillId="5" borderId="14" xfId="0" applyFill="1" applyBorder="1"/>
    <xf numFmtId="0" fontId="0" fillId="5" borderId="15" xfId="0" applyFill="1" applyBorder="1"/>
    <xf numFmtId="0" fontId="0" fillId="2" borderId="0" xfId="0" applyFill="1"/>
    <xf numFmtId="0" fontId="2" fillId="2" borderId="0" xfId="0" applyFont="1" applyFill="1" applyBorder="1" applyAlignment="1">
      <alignment vertical="center"/>
    </xf>
    <xf numFmtId="0" fontId="2" fillId="5" borderId="13" xfId="0" applyFont="1" applyFill="1" applyBorder="1"/>
    <xf numFmtId="0" fontId="2" fillId="2" borderId="0" xfId="0" applyFont="1" applyFill="1" applyBorder="1" applyAlignment="1">
      <alignment horizontal="center" vertical="center" wrapText="1"/>
    </xf>
    <xf numFmtId="0" fontId="10" fillId="2" borderId="0" xfId="0" applyFont="1" applyFill="1" applyBorder="1"/>
    <xf numFmtId="0" fontId="0" fillId="2" borderId="23" xfId="0" applyFill="1" applyBorder="1"/>
    <xf numFmtId="0" fontId="11" fillId="0" borderId="24" xfId="0" applyFont="1" applyBorder="1" applyAlignment="1">
      <alignment wrapText="1"/>
    </xf>
    <xf numFmtId="0" fontId="10" fillId="2" borderId="22" xfId="0" applyFont="1" applyFill="1" applyBorder="1"/>
    <xf numFmtId="0" fontId="10" fillId="2" borderId="22" xfId="0" applyFont="1" applyFill="1" applyBorder="1" applyAlignment="1">
      <alignment horizontal="right"/>
    </xf>
    <xf numFmtId="0" fontId="10" fillId="2" borderId="24" xfId="0" applyFont="1" applyFill="1" applyBorder="1" applyAlignment="1">
      <alignment horizontal="right"/>
    </xf>
    <xf numFmtId="0" fontId="4" fillId="2" borderId="24" xfId="0" applyFont="1" applyFill="1" applyBorder="1"/>
    <xf numFmtId="0" fontId="0" fillId="2" borderId="24" xfId="0" applyFill="1" applyBorder="1"/>
    <xf numFmtId="0" fontId="0" fillId="2" borderId="25" xfId="0" applyFill="1" applyBorder="1"/>
    <xf numFmtId="0" fontId="11" fillId="0" borderId="2" xfId="0" applyFont="1" applyBorder="1" applyAlignment="1">
      <alignment wrapText="1"/>
    </xf>
    <xf numFmtId="0" fontId="11" fillId="0" borderId="0" xfId="0" applyFont="1" applyBorder="1" applyAlignment="1">
      <alignment wrapText="1"/>
    </xf>
    <xf numFmtId="0" fontId="4" fillId="0" borderId="0" xfId="0" applyFont="1" applyBorder="1"/>
    <xf numFmtId="0" fontId="0" fillId="2" borderId="2" xfId="0" applyFill="1" applyBorder="1"/>
    <xf numFmtId="0" fontId="4" fillId="2" borderId="0" xfId="0" applyFont="1" applyFill="1" applyBorder="1" applyAlignment="1">
      <alignment horizontal="left"/>
    </xf>
    <xf numFmtId="0" fontId="9" fillId="2" borderId="0" xfId="0" applyFont="1" applyFill="1" applyBorder="1"/>
    <xf numFmtId="0" fontId="0" fillId="2" borderId="4" xfId="0" applyFill="1" applyBorder="1"/>
    <xf numFmtId="0" fontId="2" fillId="5" borderId="12" xfId="0" applyFont="1" applyFill="1" applyBorder="1" applyAlignment="1">
      <alignment vertical="center"/>
    </xf>
    <xf numFmtId="0" fontId="0" fillId="5" borderId="8" xfId="0" applyFill="1" applyBorder="1"/>
    <xf numFmtId="0" fontId="0" fillId="5" borderId="9" xfId="0" applyFill="1" applyBorder="1"/>
    <xf numFmtId="0" fontId="4" fillId="3" borderId="6" xfId="0" applyFont="1" applyFill="1" applyBorder="1" applyAlignment="1">
      <alignment horizontal="center"/>
    </xf>
    <xf numFmtId="0" fontId="2" fillId="5" borderId="19" xfId="0" applyFont="1" applyFill="1" applyBorder="1" applyAlignment="1">
      <alignment vertical="center"/>
    </xf>
    <xf numFmtId="0" fontId="0" fillId="5" borderId="19" xfId="0" applyFont="1" applyFill="1" applyBorder="1" applyAlignment="1">
      <alignment vertical="center"/>
    </xf>
    <xf numFmtId="0" fontId="12" fillId="2" borderId="0" xfId="0" applyFont="1" applyFill="1" applyBorder="1" applyAlignment="1"/>
    <xf numFmtId="0" fontId="4" fillId="3" borderId="5" xfId="0" applyFont="1" applyFill="1" applyBorder="1" applyAlignment="1">
      <alignment horizontal="center"/>
    </xf>
    <xf numFmtId="0" fontId="4" fillId="3" borderId="34" xfId="0" applyFont="1" applyFill="1" applyBorder="1" applyAlignment="1">
      <alignment horizontal="center"/>
    </xf>
    <xf numFmtId="0" fontId="4" fillId="3" borderId="26" xfId="0" applyFont="1" applyFill="1" applyBorder="1" applyAlignment="1">
      <alignment horizontal="center"/>
    </xf>
    <xf numFmtId="0" fontId="4" fillId="6" borderId="0" xfId="0" applyFont="1" applyFill="1" applyBorder="1" applyAlignment="1">
      <alignment vertical="center"/>
    </xf>
    <xf numFmtId="0" fontId="3" fillId="6" borderId="0" xfId="0" applyFont="1" applyFill="1" applyBorder="1" applyAlignment="1">
      <alignment vertical="center"/>
    </xf>
    <xf numFmtId="0" fontId="4" fillId="6" borderId="0" xfId="0" applyFont="1" applyFill="1" applyBorder="1" applyAlignment="1"/>
    <xf numFmtId="0" fontId="7" fillId="2" borderId="0" xfId="0" applyFont="1" applyFill="1" applyBorder="1" applyAlignment="1">
      <alignment horizontal="left"/>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11" xfId="0" applyFill="1" applyBorder="1" applyAlignment="1">
      <alignment vertical="center"/>
    </xf>
    <xf numFmtId="0" fontId="0" fillId="2" borderId="0" xfId="0" applyFill="1" applyBorder="1" applyAlignment="1">
      <alignment horizontal="center"/>
    </xf>
    <xf numFmtId="0" fontId="0" fillId="3" borderId="47" xfId="0" applyFill="1" applyBorder="1" applyAlignment="1">
      <alignment horizontal="center"/>
    </xf>
    <xf numFmtId="0" fontId="4" fillId="6" borderId="0" xfId="0" applyFont="1" applyFill="1" applyBorder="1" applyAlignment="1">
      <alignment horizontal="right" vertical="center"/>
    </xf>
    <xf numFmtId="1" fontId="0" fillId="0" borderId="0" xfId="0" applyNumberFormat="1" applyAlignment="1">
      <alignment vertical="center"/>
    </xf>
    <xf numFmtId="0" fontId="16" fillId="0" borderId="35" xfId="0" applyNumberFormat="1" applyFont="1" applyFill="1" applyBorder="1" applyAlignment="1">
      <alignment vertical="center"/>
    </xf>
    <xf numFmtId="14" fontId="16" fillId="0" borderId="35" xfId="0" applyNumberFormat="1" applyFont="1" applyFill="1" applyBorder="1" applyAlignment="1">
      <alignment vertical="center"/>
    </xf>
    <xf numFmtId="14" fontId="16" fillId="0" borderId="36" xfId="0" applyNumberFormat="1" applyFont="1" applyFill="1" applyBorder="1" applyAlignment="1">
      <alignment vertical="center"/>
    </xf>
    <xf numFmtId="0" fontId="0" fillId="0" borderId="0" xfId="0" applyAlignment="1">
      <alignment vertical="center"/>
    </xf>
    <xf numFmtId="166" fontId="18" fillId="2" borderId="0" xfId="0" applyNumberFormat="1" applyFont="1" applyFill="1" applyBorder="1" applyAlignment="1">
      <alignment horizontal="center" vertical="center"/>
    </xf>
    <xf numFmtId="0" fontId="14" fillId="2" borderId="14" xfId="0" applyFont="1" applyFill="1" applyBorder="1" applyAlignment="1">
      <alignment horizontal="center"/>
    </xf>
    <xf numFmtId="0" fontId="17" fillId="2" borderId="14" xfId="0" applyFont="1" applyFill="1" applyBorder="1" applyAlignment="1">
      <alignment horizontal="center"/>
    </xf>
    <xf numFmtId="166" fontId="19" fillId="2" borderId="0" xfId="0" applyNumberFormat="1" applyFont="1" applyFill="1" applyBorder="1" applyAlignment="1">
      <alignment horizontal="center" vertical="top"/>
    </xf>
    <xf numFmtId="0" fontId="7" fillId="2" borderId="0" xfId="0" applyFont="1" applyFill="1" applyBorder="1" applyAlignment="1"/>
    <xf numFmtId="0" fontId="15" fillId="0" borderId="14" xfId="0" applyFont="1" applyFill="1" applyBorder="1" applyAlignment="1">
      <alignment vertical="center"/>
    </xf>
    <xf numFmtId="0" fontId="15" fillId="0" borderId="15" xfId="0" applyFont="1" applyFill="1" applyBorder="1" applyAlignment="1">
      <alignment vertical="center"/>
    </xf>
    <xf numFmtId="164" fontId="0" fillId="0" borderId="21" xfId="0" applyNumberFormat="1" applyFont="1" applyFill="1" applyBorder="1" applyAlignment="1">
      <alignment horizontal="center" vertical="center"/>
    </xf>
    <xf numFmtId="164" fontId="0" fillId="0" borderId="38" xfId="0" applyNumberFormat="1" applyFont="1" applyFill="1" applyBorder="1" applyAlignment="1">
      <alignment horizontal="center" vertical="center"/>
    </xf>
    <xf numFmtId="164" fontId="0" fillId="0" borderId="48" xfId="0" applyNumberFormat="1" applyFont="1" applyFill="1" applyBorder="1" applyAlignment="1">
      <alignment horizontal="center" vertical="center"/>
    </xf>
    <xf numFmtId="164" fontId="0" fillId="0" borderId="42" xfId="0" applyNumberFormat="1" applyFont="1" applyFill="1" applyBorder="1" applyAlignment="1">
      <alignment horizontal="center" vertical="center"/>
    </xf>
    <xf numFmtId="164" fontId="0" fillId="0" borderId="49" xfId="0" applyNumberFormat="1" applyFont="1" applyFill="1" applyBorder="1" applyAlignment="1">
      <alignment horizontal="center" vertical="center"/>
    </xf>
    <xf numFmtId="164" fontId="0" fillId="0" borderId="39" xfId="0" applyNumberFormat="1" applyFont="1" applyFill="1" applyBorder="1" applyAlignment="1">
      <alignment horizontal="center" vertical="center"/>
    </xf>
    <xf numFmtId="164" fontId="0" fillId="0" borderId="50" xfId="0" applyNumberFormat="1" applyFont="1" applyFill="1" applyBorder="1" applyAlignment="1">
      <alignment horizontal="center" vertical="center"/>
    </xf>
    <xf numFmtId="164" fontId="0" fillId="0" borderId="51" xfId="0" applyNumberFormat="1" applyFont="1" applyFill="1" applyBorder="1" applyAlignment="1">
      <alignment horizontal="center" vertical="center"/>
    </xf>
    <xf numFmtId="164" fontId="0" fillId="0" borderId="52" xfId="0" applyNumberFormat="1" applyFont="1" applyFill="1" applyBorder="1" applyAlignment="1">
      <alignment horizontal="center" vertical="center"/>
    </xf>
    <xf numFmtId="164" fontId="0" fillId="0" borderId="53" xfId="0" applyNumberFormat="1" applyFont="1" applyFill="1" applyBorder="1" applyAlignment="1">
      <alignment horizontal="center" vertical="center"/>
    </xf>
    <xf numFmtId="0" fontId="4" fillId="2" borderId="0" xfId="0" applyFont="1" applyFill="1" applyBorder="1" applyAlignment="1">
      <alignment horizontal="right" vertical="center"/>
    </xf>
    <xf numFmtId="46" fontId="4" fillId="0" borderId="0" xfId="0" applyNumberFormat="1" applyFont="1" applyBorder="1"/>
    <xf numFmtId="0" fontId="4" fillId="0" borderId="16" xfId="0" applyFont="1" applyFill="1" applyBorder="1" applyAlignment="1">
      <alignment horizontal="center" vertical="center"/>
    </xf>
    <xf numFmtId="0" fontId="0" fillId="5" borderId="57" xfId="0" applyFill="1" applyBorder="1" applyAlignment="1">
      <alignment horizontal="center"/>
    </xf>
    <xf numFmtId="0" fontId="0" fillId="5" borderId="58" xfId="0" applyFill="1" applyBorder="1" applyAlignment="1">
      <alignment horizontal="center"/>
    </xf>
    <xf numFmtId="0" fontId="21" fillId="0" borderId="0" xfId="0" applyFont="1" applyFill="1" applyBorder="1" applyAlignment="1">
      <alignment vertical="center"/>
    </xf>
    <xf numFmtId="0" fontId="21" fillId="0" borderId="0" xfId="0" applyFont="1" applyBorder="1"/>
    <xf numFmtId="1" fontId="21" fillId="0" borderId="0" xfId="0" applyNumberFormat="1" applyFont="1" applyBorder="1"/>
    <xf numFmtId="0" fontId="21" fillId="0" borderId="0" xfId="0" applyFont="1"/>
    <xf numFmtId="0" fontId="22" fillId="0" borderId="0" xfId="0" applyFont="1" applyBorder="1" applyAlignment="1">
      <alignment vertical="top"/>
    </xf>
    <xf numFmtId="14" fontId="22" fillId="0" borderId="0" xfId="0" applyNumberFormat="1" applyFont="1" applyBorder="1" applyAlignment="1">
      <alignment vertical="top"/>
    </xf>
    <xf numFmtId="2" fontId="0" fillId="0" borderId="0" xfId="0" applyNumberFormat="1"/>
    <xf numFmtId="1" fontId="0" fillId="0" borderId="0" xfId="0" applyNumberFormat="1"/>
    <xf numFmtId="2" fontId="20" fillId="0" borderId="18" xfId="0" applyNumberFormat="1" applyFont="1" applyBorder="1" applyAlignment="1">
      <alignment horizontal="center" vertical="center"/>
    </xf>
    <xf numFmtId="0" fontId="4" fillId="0" borderId="16" xfId="0" applyFont="1" applyBorder="1" applyAlignment="1">
      <alignment horizontal="center" vertical="center"/>
    </xf>
    <xf numFmtId="0" fontId="2" fillId="0" borderId="59" xfId="0" applyFont="1" applyBorder="1" applyAlignment="1">
      <alignment horizontal="center" vertical="center"/>
    </xf>
    <xf numFmtId="14" fontId="0" fillId="0" borderId="59" xfId="0" applyNumberFormat="1" applyBorder="1" applyAlignment="1">
      <alignment horizontal="center" vertical="center"/>
    </xf>
    <xf numFmtId="0" fontId="0" fillId="0" borderId="59" xfId="0" applyBorder="1"/>
    <xf numFmtId="14" fontId="0" fillId="0" borderId="19" xfId="0" applyNumberFormat="1" applyBorder="1" applyAlignment="1">
      <alignment horizontal="center" vertical="center"/>
    </xf>
    <xf numFmtId="14" fontId="0" fillId="0" borderId="9" xfId="0" applyNumberFormat="1" applyBorder="1" applyAlignment="1">
      <alignment horizontal="center" vertical="center"/>
    </xf>
    <xf numFmtId="0" fontId="2" fillId="0" borderId="60" xfId="0" applyFont="1" applyBorder="1" applyAlignment="1">
      <alignment horizontal="center" vertical="center"/>
    </xf>
    <xf numFmtId="14" fontId="0" fillId="0" borderId="60" xfId="0" applyNumberFormat="1" applyBorder="1" applyAlignment="1">
      <alignment horizontal="center" vertical="center"/>
    </xf>
    <xf numFmtId="0" fontId="0" fillId="0" borderId="60" xfId="0" applyBorder="1"/>
    <xf numFmtId="14" fontId="0" fillId="0" borderId="11" xfId="0" applyNumberFormat="1" applyBorder="1" applyAlignment="1">
      <alignment horizontal="center" vertical="center"/>
    </xf>
    <xf numFmtId="0" fontId="2" fillId="0" borderId="61" xfId="0" applyFont="1" applyBorder="1" applyAlignment="1">
      <alignment horizontal="center" vertical="center"/>
    </xf>
    <xf numFmtId="14" fontId="0" fillId="0" borderId="61" xfId="0" applyNumberFormat="1" applyBorder="1" applyAlignment="1">
      <alignment horizontal="center" vertical="center"/>
    </xf>
    <xf numFmtId="0" fontId="0" fillId="0" borderId="61" xfId="0" applyBorder="1"/>
    <xf numFmtId="14" fontId="0" fillId="0" borderId="13" xfId="0" applyNumberFormat="1" applyBorder="1" applyAlignment="1">
      <alignment horizontal="center" vertical="center"/>
    </xf>
    <xf numFmtId="14" fontId="0" fillId="0" borderId="15" xfId="0" applyNumberFormat="1" applyBorder="1" applyAlignment="1">
      <alignment horizontal="center" vertical="center"/>
    </xf>
    <xf numFmtId="14" fontId="0" fillId="0" borderId="0" xfId="0" applyNumberFormat="1"/>
    <xf numFmtId="164" fontId="0" fillId="0" borderId="32" xfId="0" applyNumberFormat="1" applyFont="1" applyFill="1" applyBorder="1" applyAlignment="1">
      <alignment horizontal="center" vertical="center"/>
    </xf>
    <xf numFmtId="164" fontId="0" fillId="0" borderId="62" xfId="0" applyNumberFormat="1" applyFont="1" applyFill="1" applyBorder="1" applyAlignment="1">
      <alignment horizontal="center" vertical="center"/>
    </xf>
    <xf numFmtId="164" fontId="0" fillId="0" borderId="63" xfId="0" applyNumberFormat="1" applyFont="1" applyFill="1" applyBorder="1" applyAlignment="1">
      <alignment horizontal="center" vertical="center"/>
    </xf>
    <xf numFmtId="164" fontId="0" fillId="0" borderId="46" xfId="0" applyNumberFormat="1" applyFont="1" applyFill="1" applyBorder="1" applyAlignment="1">
      <alignment horizontal="center" vertical="center"/>
    </xf>
    <xf numFmtId="0" fontId="25" fillId="0" borderId="16" xfId="0" applyFont="1" applyBorder="1" applyAlignment="1">
      <alignment horizontal="center" vertical="center"/>
    </xf>
    <xf numFmtId="164" fontId="0" fillId="0" borderId="27" xfId="0" applyNumberFormat="1" applyFont="1" applyFill="1" applyBorder="1" applyAlignment="1">
      <alignment horizontal="center" vertical="center"/>
    </xf>
    <xf numFmtId="14" fontId="13" fillId="0" borderId="42" xfId="0" applyNumberFormat="1" applyFont="1" applyBorder="1" applyAlignment="1">
      <alignment horizontal="left" vertical="center"/>
    </xf>
    <xf numFmtId="14" fontId="13" fillId="0" borderId="39" xfId="0" applyNumberFormat="1" applyFont="1" applyBorder="1" applyAlignment="1">
      <alignment horizontal="left" vertical="center"/>
    </xf>
    <xf numFmtId="14" fontId="13" fillId="0" borderId="69" xfId="0" applyNumberFormat="1" applyFont="1" applyBorder="1" applyAlignment="1">
      <alignment horizontal="left" vertical="center"/>
    </xf>
    <xf numFmtId="14" fontId="13" fillId="0" borderId="53" xfId="0" applyNumberFormat="1" applyFont="1" applyBorder="1" applyAlignment="1">
      <alignment horizontal="left" vertical="center"/>
    </xf>
    <xf numFmtId="0" fontId="25" fillId="0" borderId="0" xfId="0" applyFont="1" applyBorder="1" applyAlignment="1">
      <alignment horizontal="center" vertical="center"/>
    </xf>
    <xf numFmtId="0" fontId="0" fillId="5" borderId="58" xfId="0" applyFont="1" applyFill="1" applyBorder="1" applyAlignment="1">
      <alignment horizontal="center"/>
    </xf>
    <xf numFmtId="0" fontId="5" fillId="5" borderId="16" xfId="0" applyFont="1" applyFill="1" applyBorder="1" applyAlignment="1" applyProtection="1">
      <alignment horizontal="center" vertical="center"/>
      <protection locked="0"/>
    </xf>
    <xf numFmtId="0" fontId="5" fillId="2" borderId="0" xfId="0" applyFont="1" applyFill="1" applyAlignment="1" applyProtection="1">
      <alignment horizontal="center"/>
      <protection locked="0"/>
    </xf>
    <xf numFmtId="0" fontId="15" fillId="2" borderId="0" xfId="0" applyFont="1" applyFill="1" applyBorder="1" applyAlignment="1">
      <alignment vertical="center"/>
    </xf>
    <xf numFmtId="0" fontId="21" fillId="9" borderId="71" xfId="0" applyFont="1" applyFill="1" applyBorder="1"/>
    <xf numFmtId="0" fontId="21" fillId="9" borderId="70" xfId="0" applyFont="1" applyFill="1" applyBorder="1"/>
    <xf numFmtId="0" fontId="0" fillId="0" borderId="21" xfId="0" applyBorder="1" applyAlignment="1">
      <alignment horizontal="center" wrapText="1"/>
    </xf>
    <xf numFmtId="0" fontId="0" fillId="0" borderId="20" xfId="0" applyBorder="1" applyAlignment="1">
      <alignment horizontal="center" wrapText="1"/>
    </xf>
    <xf numFmtId="0" fontId="0" fillId="0" borderId="27" xfId="0" applyBorder="1" applyAlignment="1">
      <alignment horizontal="center" wrapText="1"/>
    </xf>
    <xf numFmtId="165" fontId="13" fillId="0" borderId="65" xfId="0" applyNumberFormat="1" applyFont="1" applyBorder="1" applyAlignment="1">
      <alignment horizontal="right" vertical="center"/>
    </xf>
    <xf numFmtId="165" fontId="13" fillId="0" borderId="38" xfId="0" applyNumberFormat="1" applyFont="1" applyBorder="1" applyAlignment="1">
      <alignment horizontal="right" vertical="center"/>
    </xf>
    <xf numFmtId="0" fontId="0" fillId="0" borderId="32"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165" fontId="13" fillId="0" borderId="64" xfId="0" applyNumberFormat="1" applyFont="1" applyBorder="1" applyAlignment="1">
      <alignment horizontal="right" vertical="center"/>
    </xf>
    <xf numFmtId="165" fontId="13" fillId="0" borderId="41" xfId="0" applyNumberFormat="1" applyFont="1" applyBorder="1" applyAlignment="1">
      <alignment horizontal="right" vertical="center"/>
    </xf>
    <xf numFmtId="165" fontId="13" fillId="0" borderId="68" xfId="0" applyNumberFormat="1" applyFont="1" applyBorder="1" applyAlignment="1">
      <alignment horizontal="right" vertical="center"/>
    </xf>
    <xf numFmtId="165" fontId="13" fillId="0" borderId="62" xfId="0" applyNumberFormat="1" applyFont="1" applyBorder="1" applyAlignment="1">
      <alignment horizontal="right" vertical="center"/>
    </xf>
    <xf numFmtId="0" fontId="10" fillId="2" borderId="22" xfId="0" applyFont="1" applyFill="1" applyBorder="1" applyAlignment="1">
      <alignment horizontal="left"/>
    </xf>
    <xf numFmtId="0" fontId="0" fillId="0" borderId="29"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4" fillId="5" borderId="54"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2" borderId="0" xfId="0" applyFont="1" applyFill="1" applyBorder="1" applyAlignment="1">
      <alignment horizontal="center" vertical="center"/>
    </xf>
    <xf numFmtId="165" fontId="13" fillId="0" borderId="66" xfId="0" applyNumberFormat="1" applyFont="1" applyBorder="1" applyAlignment="1">
      <alignment horizontal="right" vertical="center"/>
    </xf>
    <xf numFmtId="165" fontId="13" fillId="0" borderId="67" xfId="0" applyNumberFormat="1" applyFont="1" applyBorder="1" applyAlignment="1">
      <alignment horizontal="right" vertical="center"/>
    </xf>
    <xf numFmtId="0" fontId="24" fillId="2" borderId="14" xfId="0" applyFont="1" applyFill="1" applyBorder="1" applyAlignment="1">
      <alignment horizontal="center"/>
    </xf>
    <xf numFmtId="0" fontId="2" fillId="5" borderId="12" xfId="0" applyFont="1" applyFill="1" applyBorder="1" applyAlignment="1">
      <alignment horizontal="center" wrapText="1"/>
    </xf>
    <xf numFmtId="0" fontId="2" fillId="5" borderId="8" xfId="0" applyFont="1" applyFill="1" applyBorder="1" applyAlignment="1">
      <alignment horizontal="center" wrapText="1"/>
    </xf>
    <xf numFmtId="0" fontId="2" fillId="5" borderId="9" xfId="0" applyFont="1" applyFill="1" applyBorder="1" applyAlignment="1">
      <alignment horizontal="center" wrapText="1"/>
    </xf>
    <xf numFmtId="0" fontId="2" fillId="5" borderId="19" xfId="0" applyFont="1" applyFill="1" applyBorder="1" applyAlignment="1">
      <alignment horizontal="center" wrapText="1"/>
    </xf>
    <xf numFmtId="0" fontId="2" fillId="5" borderId="0" xfId="0" applyFont="1" applyFill="1" applyBorder="1" applyAlignment="1">
      <alignment horizontal="center" wrapText="1"/>
    </xf>
    <xf numFmtId="0" fontId="2" fillId="5" borderId="11" xfId="0" applyFont="1" applyFill="1" applyBorder="1" applyAlignment="1">
      <alignment horizontal="center" wrapText="1"/>
    </xf>
    <xf numFmtId="0" fontId="2" fillId="5" borderId="13" xfId="0" applyFont="1" applyFill="1" applyBorder="1" applyAlignment="1">
      <alignment horizontal="center" wrapText="1"/>
    </xf>
    <xf numFmtId="0" fontId="2" fillId="5" borderId="14" xfId="0" applyFont="1" applyFill="1" applyBorder="1" applyAlignment="1">
      <alignment horizontal="center" wrapText="1"/>
    </xf>
    <xf numFmtId="0" fontId="2" fillId="5" borderId="15" xfId="0" applyFont="1" applyFill="1" applyBorder="1" applyAlignment="1">
      <alignment horizontal="center" wrapText="1"/>
    </xf>
    <xf numFmtId="0" fontId="4" fillId="2" borderId="8" xfId="0" applyFont="1" applyFill="1" applyBorder="1" applyAlignment="1">
      <alignment horizontal="right" vertical="center"/>
    </xf>
    <xf numFmtId="0" fontId="0"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4" fillId="3" borderId="0" xfId="0" applyFont="1" applyFill="1" applyBorder="1" applyAlignment="1">
      <alignment horizontal="center" vertical="center"/>
    </xf>
    <xf numFmtId="0" fontId="4" fillId="3" borderId="11" xfId="0" applyFont="1" applyFill="1" applyBorder="1" applyAlignment="1">
      <alignment horizontal="center" vertical="center"/>
    </xf>
    <xf numFmtId="0" fontId="0" fillId="3" borderId="5" xfId="0" applyFill="1" applyBorder="1" applyAlignment="1">
      <alignment horizontal="center"/>
    </xf>
    <xf numFmtId="0" fontId="0" fillId="3" borderId="6" xfId="0"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20" fillId="8" borderId="5" xfId="0" applyFont="1" applyFill="1" applyBorder="1" applyAlignment="1">
      <alignment horizontal="center"/>
    </xf>
    <xf numFmtId="0" fontId="20" fillId="8" borderId="6" xfId="0" applyFont="1" applyFill="1" applyBorder="1" applyAlignment="1">
      <alignment horizontal="center"/>
    </xf>
    <xf numFmtId="0" fontId="20" fillId="8" borderId="7" xfId="0" applyFont="1" applyFill="1" applyBorder="1" applyAlignment="1">
      <alignment horizontal="center"/>
    </xf>
    <xf numFmtId="0" fontId="7" fillId="2" borderId="14" xfId="0" applyFont="1" applyFill="1" applyBorder="1" applyAlignment="1">
      <alignment horizontal="center"/>
    </xf>
    <xf numFmtId="0" fontId="13" fillId="2" borderId="14" xfId="0" applyFont="1" applyFill="1" applyBorder="1" applyAlignment="1">
      <alignment horizontal="center"/>
    </xf>
    <xf numFmtId="0" fontId="4" fillId="2" borderId="0" xfId="0" applyFont="1" applyFill="1" applyBorder="1" applyAlignment="1">
      <alignment horizontal="right" vertical="center"/>
    </xf>
    <xf numFmtId="0" fontId="27" fillId="2" borderId="0" xfId="0" applyFont="1" applyFill="1" applyBorder="1" applyAlignment="1">
      <alignment horizontal="center" vertical="center"/>
    </xf>
    <xf numFmtId="0" fontId="23" fillId="2" borderId="2" xfId="1" applyFill="1" applyBorder="1" applyAlignment="1">
      <alignment horizontal="center" vertical="center"/>
    </xf>
    <xf numFmtId="0" fontId="0" fillId="2" borderId="0" xfId="0" applyFill="1" applyBorder="1" applyAlignment="1">
      <alignment horizontal="center"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3" borderId="19" xfId="0" applyFont="1" applyFill="1" applyBorder="1" applyAlignment="1">
      <alignment horizontal="center"/>
    </xf>
    <xf numFmtId="0" fontId="4" fillId="3" borderId="0" xfId="0" applyFont="1" applyFill="1" applyBorder="1" applyAlignment="1">
      <alignment horizontal="center"/>
    </xf>
    <xf numFmtId="0" fontId="4" fillId="3" borderId="11" xfId="0" applyFont="1" applyFill="1" applyBorder="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0" fillId="5" borderId="8" xfId="0" applyFill="1" applyBorder="1" applyAlignment="1">
      <alignment horizontal="left"/>
    </xf>
    <xf numFmtId="0" fontId="0" fillId="5" borderId="9" xfId="0" applyFill="1" applyBorder="1" applyAlignment="1">
      <alignment horizontal="left"/>
    </xf>
    <xf numFmtId="0" fontId="0" fillId="5" borderId="0" xfId="0" applyFill="1" applyBorder="1" applyAlignment="1">
      <alignment horizontal="left"/>
    </xf>
    <xf numFmtId="0" fontId="0" fillId="5" borderId="11" xfId="0" applyFill="1" applyBorder="1" applyAlignment="1">
      <alignment horizontal="left"/>
    </xf>
    <xf numFmtId="0" fontId="2" fillId="3" borderId="12" xfId="0" applyFont="1"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0" borderId="44" xfId="0" applyBorder="1" applyAlignment="1">
      <alignment horizontal="center" wrapText="1"/>
    </xf>
    <xf numFmtId="0" fontId="0" fillId="0" borderId="43" xfId="0" applyBorder="1" applyAlignment="1">
      <alignment horizontal="center" wrapText="1"/>
    </xf>
    <xf numFmtId="0" fontId="0" fillId="0" borderId="45" xfId="0" applyBorder="1" applyAlignment="1">
      <alignment horizontal="center" wrapText="1"/>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2" fillId="7" borderId="5" xfId="0" applyFont="1" applyFill="1" applyBorder="1" applyAlignment="1">
      <alignment horizontal="center"/>
    </xf>
    <xf numFmtId="0" fontId="2" fillId="7" borderId="7" xfId="0" applyFont="1" applyFill="1" applyBorder="1" applyAlignment="1">
      <alignment horizontal="center"/>
    </xf>
    <xf numFmtId="0" fontId="2" fillId="7" borderId="6" xfId="0" applyFont="1" applyFill="1" applyBorder="1" applyAlignment="1">
      <alignment horizontal="center"/>
    </xf>
    <xf numFmtId="0" fontId="15" fillId="2" borderId="0" xfId="0"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15">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ont>
        <b val="0"/>
        <i val="0"/>
        <strike val="0"/>
        <condense val="0"/>
        <extend val="0"/>
        <outline val="0"/>
        <shadow val="0"/>
        <u val="none"/>
        <vertAlign val="baseline"/>
        <sz val="10"/>
        <color theme="1" tint="4.9989318521683403E-2"/>
        <name val="Arial"/>
        <family val="2"/>
        <scheme val="none"/>
      </font>
    </dxf>
    <dxf>
      <fill>
        <patternFill>
          <bgColor theme="0" tint="-0.499984740745262"/>
        </patternFill>
      </fill>
    </dxf>
    <dxf>
      <fill>
        <patternFill>
          <bgColor theme="0" tint="-0.499984740745262"/>
        </patternFill>
      </fill>
    </dxf>
    <dxf>
      <font>
        <color rgb="FFF9F7F7"/>
      </font>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
      <fill>
        <patternFill>
          <bgColor rgb="FFFFCDCD"/>
        </patternFill>
      </fill>
    </dxf>
  </dxfs>
  <tableStyles count="0" defaultTableStyle="TableStyleMedium2" defaultPivotStyle="PivotStyleLight16"/>
  <colors>
    <mruColors>
      <color rgb="FFEAF0F6"/>
      <color rgb="FFF9F7F7"/>
      <color rgb="FFFFCDCD"/>
      <color rgb="FFF9F9F9"/>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dsintexas.com/default.aspx"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200025</xdr:rowOff>
    </xdr:from>
    <xdr:to>
      <xdr:col>3</xdr:col>
      <xdr:colOff>282893</xdr:colOff>
      <xdr:row>4</xdr:row>
      <xdr:rowOff>57150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457200"/>
          <a:ext cx="1428750" cy="952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F748F1-B266-4AE9-9578-DDCA43B59BEF}" name="Table1" displayName="Table1" ref="C1:D16" totalsRowShown="0" headerRowDxfId="3" dataDxfId="2">
  <autoFilter ref="C1:D16" xr:uid="{E094839D-39F2-44B7-87EE-6EB29DD5EA49}"/>
  <tableColumns count="2">
    <tableColumn id="1" xr3:uid="{458B889A-0F7A-44C0-8A34-2FA60BA215B7}" name="Service" dataDxfId="1"/>
    <tableColumn id="2" xr3:uid="{0316B93C-E4FF-4DDF-B585-AFD88FE6B9F8}" name="Labe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dsintexas.com/Public/docs/Payday-Schedule-2021.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I40"/>
  <sheetViews>
    <sheetView showGridLines="0" showRowColHeaders="0" tabSelected="1" zoomScale="80" zoomScaleNormal="80" workbookViewId="0">
      <selection activeCell="M5" sqref="M5:S5"/>
    </sheetView>
  </sheetViews>
  <sheetFormatPr defaultRowHeight="13.2" x14ac:dyDescent="0.25"/>
  <cols>
    <col min="1" max="1" width="1.44140625" customWidth="1"/>
    <col min="2" max="2" width="3.44140625" customWidth="1"/>
    <col min="3" max="3" width="15.33203125" customWidth="1"/>
    <col min="4" max="4" width="21" customWidth="1"/>
    <col min="5" max="5" width="10.6640625" customWidth="1"/>
    <col min="6" max="6" width="10.33203125" bestFit="1" customWidth="1"/>
    <col min="7" max="10" width="10.6640625" customWidth="1"/>
    <col min="11" max="11" width="13" customWidth="1"/>
    <col min="12" max="12" width="1.44140625" customWidth="1"/>
    <col min="13" max="13" width="13.44140625" customWidth="1"/>
    <col min="14" max="14" width="11.33203125" customWidth="1"/>
    <col min="15" max="15" width="35.109375" customWidth="1"/>
    <col min="16" max="16" width="1.44140625" customWidth="1"/>
    <col min="17" max="17" width="12.88671875" customWidth="1"/>
    <col min="18" max="18" width="3.44140625" customWidth="1"/>
    <col min="19" max="19" width="11.6640625" customWidth="1"/>
    <col min="20" max="20" width="1.44140625" customWidth="1"/>
    <col min="22" max="22" width="8.88671875" hidden="1" customWidth="1"/>
    <col min="23" max="27" width="11.33203125" hidden="1" customWidth="1"/>
    <col min="28" max="29" width="9.109375" hidden="1" customWidth="1"/>
    <col min="30" max="33" width="11.33203125" hidden="1" customWidth="1"/>
    <col min="34" max="35" width="10.88671875" bestFit="1" customWidth="1"/>
  </cols>
  <sheetData>
    <row r="1" spans="1:35" ht="20.25" customHeight="1" thickTop="1" thickBot="1" x14ac:dyDescent="0.3">
      <c r="A1" s="1"/>
      <c r="B1" s="37"/>
      <c r="C1" s="188" t="s">
        <v>121</v>
      </c>
      <c r="D1" s="188"/>
      <c r="E1" s="188"/>
      <c r="F1" s="188"/>
      <c r="G1" s="188"/>
      <c r="H1" s="188"/>
      <c r="I1" s="188"/>
      <c r="J1" s="188"/>
      <c r="K1" s="188"/>
      <c r="L1" s="188"/>
      <c r="M1" s="188"/>
      <c r="N1" s="188"/>
      <c r="O1" s="188"/>
      <c r="P1" s="188"/>
      <c r="Q1" s="188"/>
      <c r="R1" s="188"/>
      <c r="S1" s="188"/>
      <c r="T1" s="2"/>
    </row>
    <row r="2" spans="1:35" ht="35.25" customHeight="1" thickBot="1" x14ac:dyDescent="0.3">
      <c r="A2" s="40"/>
      <c r="B2" s="189"/>
      <c r="C2" s="189"/>
      <c r="D2" s="189"/>
      <c r="E2" s="190" t="s">
        <v>0</v>
      </c>
      <c r="F2" s="191"/>
      <c r="G2" s="192"/>
      <c r="H2" s="192"/>
      <c r="I2" s="192"/>
      <c r="J2" s="192"/>
      <c r="K2" s="192"/>
      <c r="L2" s="193"/>
      <c r="M2" s="194" t="s">
        <v>93</v>
      </c>
      <c r="N2" s="194"/>
      <c r="O2" s="194"/>
      <c r="P2" s="194"/>
      <c r="Q2" s="194"/>
      <c r="R2" s="194"/>
      <c r="S2" s="195"/>
      <c r="T2" s="3"/>
    </row>
    <row r="3" spans="1:35" ht="35.25" customHeight="1" thickBot="1" x14ac:dyDescent="0.3">
      <c r="A3" s="40"/>
      <c r="B3" s="189"/>
      <c r="C3" s="189"/>
      <c r="D3" s="189"/>
      <c r="E3" s="4" t="s">
        <v>1</v>
      </c>
      <c r="F3" s="5"/>
      <c r="G3" s="192"/>
      <c r="H3" s="192"/>
      <c r="I3" s="192"/>
      <c r="J3" s="192"/>
      <c r="K3" s="192"/>
      <c r="L3" s="193"/>
      <c r="M3" s="196"/>
      <c r="N3" s="196"/>
      <c r="O3" s="196"/>
      <c r="P3" s="196"/>
      <c r="Q3" s="196"/>
      <c r="R3" s="196"/>
      <c r="S3" s="197"/>
      <c r="T3" s="3"/>
      <c r="V3" s="55"/>
      <c r="W3" s="56"/>
      <c r="X3" s="57"/>
      <c r="Y3" s="57"/>
      <c r="Z3" s="57"/>
      <c r="AA3" s="57"/>
      <c r="AB3" s="58"/>
    </row>
    <row r="4" spans="1:35" ht="16.5" customHeight="1" x14ac:dyDescent="0.25">
      <c r="A4" s="40"/>
      <c r="B4" s="189"/>
      <c r="C4" s="189"/>
      <c r="D4" s="189"/>
      <c r="E4" s="198" t="s">
        <v>2</v>
      </c>
      <c r="F4" s="199"/>
      <c r="G4" s="202"/>
      <c r="H4" s="202"/>
      <c r="I4" s="202"/>
      <c r="J4" s="202"/>
      <c r="K4" s="202"/>
      <c r="L4" s="203"/>
      <c r="M4" s="206" t="s">
        <v>94</v>
      </c>
      <c r="N4" s="207"/>
      <c r="O4" s="207"/>
      <c r="P4" s="207"/>
      <c r="Q4" s="207"/>
      <c r="R4" s="207"/>
      <c r="S4" s="208"/>
      <c r="T4" s="3"/>
      <c r="V4" s="6"/>
    </row>
    <row r="5" spans="1:35" ht="18.75" customHeight="1" thickBot="1" x14ac:dyDescent="0.3">
      <c r="A5" s="40"/>
      <c r="B5" s="189"/>
      <c r="C5" s="189"/>
      <c r="D5" s="189"/>
      <c r="E5" s="200"/>
      <c r="F5" s="201"/>
      <c r="G5" s="204"/>
      <c r="H5" s="204"/>
      <c r="I5" s="204"/>
      <c r="J5" s="204"/>
      <c r="K5" s="204"/>
      <c r="L5" s="205"/>
      <c r="M5" s="209"/>
      <c r="N5" s="210"/>
      <c r="O5" s="210"/>
      <c r="P5" s="210"/>
      <c r="Q5" s="210"/>
      <c r="R5" s="210"/>
      <c r="S5" s="211"/>
      <c r="T5" s="3"/>
      <c r="V5" s="6"/>
    </row>
    <row r="6" spans="1:35" ht="12.75" customHeight="1" thickBot="1" x14ac:dyDescent="0.3">
      <c r="A6" s="40"/>
      <c r="B6" s="38"/>
      <c r="C6" s="7"/>
      <c r="D6" s="7"/>
      <c r="E6" s="8"/>
      <c r="F6" s="8"/>
      <c r="G6" s="7"/>
      <c r="H6" s="9"/>
      <c r="I6" s="9"/>
      <c r="J6" s="9"/>
      <c r="K6" s="9"/>
      <c r="L6" s="9"/>
      <c r="M6" s="7"/>
      <c r="N6" s="7"/>
      <c r="O6" s="7"/>
      <c r="P6" s="7"/>
      <c r="Q6" s="7"/>
      <c r="R6" s="7"/>
      <c r="S6" s="59" t="s">
        <v>90</v>
      </c>
      <c r="T6" s="3"/>
      <c r="V6" s="6"/>
    </row>
    <row r="7" spans="1:35" ht="21" customHeight="1" thickBot="1" x14ac:dyDescent="0.45">
      <c r="A7" s="40"/>
      <c r="B7" s="10"/>
      <c r="C7" s="10"/>
      <c r="D7" s="175" t="s">
        <v>14</v>
      </c>
      <c r="E7" s="175"/>
      <c r="F7" s="175"/>
      <c r="G7" s="175"/>
      <c r="H7" s="176"/>
      <c r="I7" s="86"/>
      <c r="J7" s="52" t="s">
        <v>95</v>
      </c>
      <c r="K7" s="53"/>
      <c r="L7" s="52"/>
      <c r="M7" s="61"/>
      <c r="N7" s="61"/>
      <c r="O7" s="186"/>
      <c r="P7" s="186"/>
      <c r="Q7" s="186"/>
      <c r="R7" s="51"/>
      <c r="S7" s="127">
        <v>2024</v>
      </c>
      <c r="T7" s="3"/>
      <c r="V7" s="6"/>
    </row>
    <row r="8" spans="1:35" ht="21" customHeight="1" thickBot="1" x14ac:dyDescent="0.3">
      <c r="A8" s="40"/>
      <c r="B8" s="187" t="e">
        <f>VLOOKUP(M5,'List Info'!C2:D16,2,FALSE)</f>
        <v>#N/A</v>
      </c>
      <c r="C8" s="187"/>
      <c r="D8" s="187"/>
      <c r="E8" s="187"/>
      <c r="F8" s="187"/>
      <c r="G8" s="187"/>
      <c r="H8" s="187"/>
      <c r="I8" s="187"/>
      <c r="J8" s="187"/>
      <c r="K8" s="187"/>
      <c r="L8" s="187"/>
      <c r="M8" s="187"/>
      <c r="N8" s="187"/>
      <c r="O8" s="84" t="s">
        <v>98</v>
      </c>
      <c r="P8" s="7"/>
      <c r="Q8" s="126">
        <v>1</v>
      </c>
      <c r="R8" s="7"/>
      <c r="S8" s="7"/>
      <c r="T8" s="3"/>
      <c r="V8" s="6"/>
    </row>
    <row r="9" spans="1:35" ht="15" customHeight="1" x14ac:dyDescent="0.25">
      <c r="A9" s="40"/>
      <c r="B9" s="187"/>
      <c r="C9" s="187"/>
      <c r="D9" s="187"/>
      <c r="E9" s="187"/>
      <c r="F9" s="187"/>
      <c r="G9" s="187"/>
      <c r="H9" s="187"/>
      <c r="I9" s="187"/>
      <c r="J9" s="187"/>
      <c r="K9" s="187"/>
      <c r="L9" s="187"/>
      <c r="M9" s="187"/>
      <c r="N9" s="187"/>
      <c r="O9" s="7"/>
      <c r="P9" s="7"/>
      <c r="Q9" s="7"/>
      <c r="R9" s="7"/>
      <c r="S9" s="7"/>
      <c r="T9" s="3"/>
      <c r="V9" s="6"/>
    </row>
    <row r="10" spans="1:35" ht="18" customHeight="1" thickBot="1" x14ac:dyDescent="0.3">
      <c r="A10" s="40"/>
      <c r="B10" s="11"/>
      <c r="C10" s="11"/>
      <c r="D10" s="54"/>
      <c r="E10" s="184" t="s">
        <v>96</v>
      </c>
      <c r="F10" s="184"/>
      <c r="G10" s="184"/>
      <c r="H10" s="184"/>
      <c r="I10" s="184"/>
      <c r="J10" s="184"/>
      <c r="K10" s="71"/>
      <c r="L10" s="54"/>
      <c r="M10" s="12"/>
      <c r="N10" s="12"/>
      <c r="O10" s="7"/>
      <c r="P10" s="7"/>
      <c r="Q10" s="185"/>
      <c r="R10" s="185"/>
      <c r="S10" s="185"/>
      <c r="T10" s="3"/>
      <c r="V10" s="6"/>
    </row>
    <row r="11" spans="1:35" ht="38.25" customHeight="1" thickTop="1" thickBot="1" x14ac:dyDescent="0.3">
      <c r="A11" s="40"/>
      <c r="B11" s="177" t="s">
        <v>88</v>
      </c>
      <c r="C11" s="178"/>
      <c r="D11" s="60" t="s">
        <v>13</v>
      </c>
      <c r="E11" s="44" t="s">
        <v>3</v>
      </c>
      <c r="F11" s="49" t="s">
        <v>4</v>
      </c>
      <c r="G11" s="48" t="s">
        <v>5</v>
      </c>
      <c r="H11" s="49" t="s">
        <v>4</v>
      </c>
      <c r="I11" s="48" t="s">
        <v>5</v>
      </c>
      <c r="J11" s="50" t="s">
        <v>4</v>
      </c>
      <c r="K11" s="13" t="s">
        <v>6</v>
      </c>
      <c r="L11" s="179" t="s">
        <v>15</v>
      </c>
      <c r="M11" s="179"/>
      <c r="N11" s="179"/>
      <c r="O11" s="180"/>
      <c r="P11" s="7"/>
      <c r="Q11" s="181" t="s">
        <v>120</v>
      </c>
      <c r="R11" s="182"/>
      <c r="S11" s="183"/>
      <c r="T11" s="3"/>
      <c r="V11" s="72"/>
      <c r="W11" s="73"/>
      <c r="X11" t="s">
        <v>59</v>
      </c>
      <c r="Y11" t="s">
        <v>87</v>
      </c>
      <c r="Z11" t="s">
        <v>87</v>
      </c>
      <c r="AA11" t="s">
        <v>92</v>
      </c>
      <c r="AB11" t="s">
        <v>89</v>
      </c>
      <c r="AC11" t="s">
        <v>90</v>
      </c>
      <c r="AD11" t="s">
        <v>59</v>
      </c>
      <c r="AE11" t="s">
        <v>87</v>
      </c>
      <c r="AF11" t="s">
        <v>97</v>
      </c>
    </row>
    <row r="12" spans="1:35" ht="32.1" customHeight="1" thickBot="1" x14ac:dyDescent="0.3">
      <c r="A12" s="40"/>
      <c r="B12" s="145" t="str">
        <f>TEXT(D12,"DDDD")</f>
        <v>Sunday</v>
      </c>
      <c r="C12" s="146"/>
      <c r="D12" s="120">
        <f>IF(VLOOKUP(Q$8,'List Info'!B$21:F$72,4,FALSE)=43085,43086,VLOOKUP(Q$8,'List Info'!B$21:F$72,4,FALSE))</f>
        <v>45270</v>
      </c>
      <c r="E12" s="74"/>
      <c r="F12" s="74"/>
      <c r="G12" s="80"/>
      <c r="H12" s="81"/>
      <c r="I12" s="74"/>
      <c r="J12" s="74"/>
      <c r="K12" s="97">
        <f t="shared" ref="K12:K25" si="0">MOD(F12-E12,1)*24 + MOD(H12-G12,1)*24 + MOD(J12-I12,1)*24</f>
        <v>0</v>
      </c>
      <c r="L12" s="139"/>
      <c r="M12" s="140"/>
      <c r="N12" s="140"/>
      <c r="O12" s="141"/>
      <c r="P12" s="7"/>
      <c r="Q12" s="87"/>
      <c r="R12" s="212" t="s">
        <v>100</v>
      </c>
      <c r="S12" s="213"/>
      <c r="T12" s="3"/>
      <c r="U12" s="16"/>
      <c r="V12" s="62">
        <v>1</v>
      </c>
      <c r="W12" s="63">
        <v>2018</v>
      </c>
      <c r="X12" s="64">
        <v>43086</v>
      </c>
      <c r="Y12" s="65">
        <v>43099</v>
      </c>
      <c r="Z12" s="64" t="s">
        <v>57</v>
      </c>
      <c r="AA12" s="64" t="s">
        <v>58</v>
      </c>
      <c r="AB12" s="62">
        <v>15</v>
      </c>
      <c r="AC12" s="63">
        <v>2017</v>
      </c>
      <c r="AD12" s="64">
        <v>42918</v>
      </c>
      <c r="AE12" s="65">
        <v>42931</v>
      </c>
      <c r="AF12" s="64" t="s">
        <v>33</v>
      </c>
      <c r="AG12" s="64" t="s">
        <v>34</v>
      </c>
      <c r="AI12" s="95"/>
    </row>
    <row r="13" spans="1:35" ht="32.1" customHeight="1" thickBot="1" x14ac:dyDescent="0.3">
      <c r="A13" s="40"/>
      <c r="B13" s="134" t="str">
        <f t="shared" ref="B13:B18" si="1">TEXT(D13,"DDDD")</f>
        <v>Monday</v>
      </c>
      <c r="C13" s="135"/>
      <c r="D13" s="121">
        <f>D12+1</f>
        <v>45271</v>
      </c>
      <c r="E13" s="74"/>
      <c r="F13" s="74"/>
      <c r="G13" s="78"/>
      <c r="H13" s="79"/>
      <c r="I13" s="74"/>
      <c r="J13" s="74"/>
      <c r="K13" s="97">
        <f t="shared" si="0"/>
        <v>0</v>
      </c>
      <c r="L13" s="142"/>
      <c r="M13" s="143"/>
      <c r="N13" s="143"/>
      <c r="O13" s="144"/>
      <c r="P13" s="7"/>
      <c r="Q13" s="88"/>
      <c r="R13" s="214" t="s">
        <v>101</v>
      </c>
      <c r="S13" s="215"/>
      <c r="T13" s="3"/>
      <c r="U13" s="16"/>
      <c r="V13" s="62">
        <v>2</v>
      </c>
      <c r="W13" s="63">
        <v>2018</v>
      </c>
      <c r="X13" s="64">
        <v>43100</v>
      </c>
      <c r="Y13" s="65">
        <v>43113</v>
      </c>
      <c r="Z13" s="64">
        <v>43115</v>
      </c>
      <c r="AA13" s="64" t="s">
        <v>61</v>
      </c>
      <c r="AB13" s="62">
        <v>16</v>
      </c>
      <c r="AC13" s="63">
        <v>2017</v>
      </c>
      <c r="AD13" s="64">
        <v>42932</v>
      </c>
      <c r="AE13" s="65">
        <v>42945</v>
      </c>
      <c r="AF13" s="64" t="s">
        <v>35</v>
      </c>
      <c r="AG13" s="64" t="s">
        <v>36</v>
      </c>
    </row>
    <row r="14" spans="1:35" ht="32.1" customHeight="1" thickBot="1" x14ac:dyDescent="0.3">
      <c r="A14" s="40"/>
      <c r="B14" s="134" t="str">
        <f t="shared" si="1"/>
        <v>Tuesday</v>
      </c>
      <c r="C14" s="135"/>
      <c r="D14" s="121">
        <f t="shared" ref="D14:D25" si="2">D13+1</f>
        <v>45272</v>
      </c>
      <c r="E14" s="74"/>
      <c r="F14" s="74"/>
      <c r="G14" s="78"/>
      <c r="H14" s="79"/>
      <c r="I14" s="74"/>
      <c r="J14" s="74"/>
      <c r="K14" s="97">
        <f t="shared" si="0"/>
        <v>0</v>
      </c>
      <c r="L14" s="131"/>
      <c r="M14" s="132"/>
      <c r="N14" s="132"/>
      <c r="O14" s="133"/>
      <c r="P14" s="17"/>
      <c r="Q14" s="88"/>
      <c r="R14" s="214" t="s">
        <v>102</v>
      </c>
      <c r="S14" s="215"/>
      <c r="T14" s="3"/>
      <c r="U14" s="16"/>
      <c r="V14" s="62">
        <v>3</v>
      </c>
      <c r="W14" s="63">
        <v>2018</v>
      </c>
      <c r="X14" s="64">
        <v>43114</v>
      </c>
      <c r="Y14" s="65">
        <v>43127</v>
      </c>
      <c r="Z14" s="64">
        <v>43129</v>
      </c>
      <c r="AA14" s="64" t="s">
        <v>62</v>
      </c>
      <c r="AB14" s="62">
        <v>17</v>
      </c>
      <c r="AC14" s="63">
        <v>2017</v>
      </c>
      <c r="AD14" s="64">
        <v>42946</v>
      </c>
      <c r="AE14" s="65">
        <v>42959</v>
      </c>
      <c r="AF14" s="64" t="s">
        <v>37</v>
      </c>
      <c r="AG14" s="64" t="s">
        <v>38</v>
      </c>
    </row>
    <row r="15" spans="1:35" ht="32.1" customHeight="1" thickBot="1" x14ac:dyDescent="0.3">
      <c r="A15" s="40"/>
      <c r="B15" s="134" t="str">
        <f t="shared" si="1"/>
        <v>Wednesday</v>
      </c>
      <c r="C15" s="135"/>
      <c r="D15" s="121">
        <f t="shared" si="2"/>
        <v>45273</v>
      </c>
      <c r="E15" s="74"/>
      <c r="F15" s="74"/>
      <c r="G15" s="78"/>
      <c r="H15" s="79"/>
      <c r="I15" s="74"/>
      <c r="J15" s="74"/>
      <c r="K15" s="97">
        <f t="shared" si="0"/>
        <v>0</v>
      </c>
      <c r="L15" s="131"/>
      <c r="M15" s="132"/>
      <c r="N15" s="132"/>
      <c r="O15" s="133"/>
      <c r="P15" s="7"/>
      <c r="Q15" s="125"/>
      <c r="R15" s="214" t="s">
        <v>99</v>
      </c>
      <c r="S15" s="215"/>
      <c r="T15" s="3"/>
      <c r="U15" s="16"/>
      <c r="V15" s="62">
        <v>4</v>
      </c>
      <c r="W15" s="63">
        <v>2018</v>
      </c>
      <c r="X15" s="64">
        <v>43128</v>
      </c>
      <c r="Y15" s="65">
        <v>43141</v>
      </c>
      <c r="Z15" s="64">
        <v>43143</v>
      </c>
      <c r="AA15" s="64" t="s">
        <v>63</v>
      </c>
      <c r="AB15" s="62">
        <v>18</v>
      </c>
      <c r="AC15" s="63">
        <v>2017</v>
      </c>
      <c r="AD15" s="64">
        <v>42960</v>
      </c>
      <c r="AE15" s="65">
        <v>42973</v>
      </c>
      <c r="AF15" s="64" t="s">
        <v>39</v>
      </c>
      <c r="AG15" s="64" t="s">
        <v>40</v>
      </c>
      <c r="AI15" s="96"/>
    </row>
    <row r="16" spans="1:35" ht="32.1" customHeight="1" thickBot="1" x14ac:dyDescent="0.3">
      <c r="A16" s="40"/>
      <c r="B16" s="134" t="str">
        <f t="shared" si="1"/>
        <v>Thursday</v>
      </c>
      <c r="C16" s="135"/>
      <c r="D16" s="121">
        <f t="shared" si="2"/>
        <v>45274</v>
      </c>
      <c r="E16" s="74"/>
      <c r="F16" s="74"/>
      <c r="G16" s="78"/>
      <c r="H16" s="79"/>
      <c r="I16" s="74"/>
      <c r="J16" s="74"/>
      <c r="K16" s="97">
        <f t="shared" si="0"/>
        <v>0</v>
      </c>
      <c r="L16" s="131"/>
      <c r="M16" s="132"/>
      <c r="N16" s="132"/>
      <c r="O16" s="133"/>
      <c r="P16" s="7"/>
      <c r="Q16" s="125"/>
      <c r="R16" s="214" t="s">
        <v>103</v>
      </c>
      <c r="S16" s="215"/>
      <c r="T16" s="3"/>
      <c r="U16" s="16"/>
      <c r="V16" s="62">
        <v>5</v>
      </c>
      <c r="W16" s="63">
        <v>2018</v>
      </c>
      <c r="X16" s="64">
        <v>43142</v>
      </c>
      <c r="Y16" s="65">
        <v>43155</v>
      </c>
      <c r="Z16" s="64">
        <v>43157</v>
      </c>
      <c r="AA16" s="64" t="s">
        <v>64</v>
      </c>
      <c r="AB16" s="62">
        <v>19</v>
      </c>
      <c r="AC16" s="63">
        <v>2017</v>
      </c>
      <c r="AD16" s="64">
        <v>42974</v>
      </c>
      <c r="AE16" s="65">
        <v>42987</v>
      </c>
      <c r="AF16" s="64" t="s">
        <v>41</v>
      </c>
      <c r="AG16" s="64" t="s">
        <v>42</v>
      </c>
    </row>
    <row r="17" spans="1:35" ht="32.1" customHeight="1" thickBot="1" x14ac:dyDescent="0.3">
      <c r="A17" s="40"/>
      <c r="B17" s="134" t="str">
        <f t="shared" si="1"/>
        <v>Friday</v>
      </c>
      <c r="C17" s="135"/>
      <c r="D17" s="121">
        <f t="shared" si="2"/>
        <v>45275</v>
      </c>
      <c r="E17" s="74"/>
      <c r="F17" s="74"/>
      <c r="G17" s="78"/>
      <c r="H17" s="79"/>
      <c r="I17" s="74"/>
      <c r="J17" s="74"/>
      <c r="K17" s="97">
        <f t="shared" si="0"/>
        <v>0</v>
      </c>
      <c r="L17" s="131"/>
      <c r="M17" s="132"/>
      <c r="N17" s="132"/>
      <c r="O17" s="133"/>
      <c r="P17" s="7"/>
      <c r="Q17" s="18"/>
      <c r="R17" s="19"/>
      <c r="S17" s="20"/>
      <c r="T17" s="3"/>
      <c r="U17" s="16"/>
      <c r="V17" s="62">
        <v>6</v>
      </c>
      <c r="W17" s="63">
        <v>2018</v>
      </c>
      <c r="X17" s="64">
        <v>43156</v>
      </c>
      <c r="Y17" s="65">
        <v>43169</v>
      </c>
      <c r="Z17" s="64">
        <v>43171</v>
      </c>
      <c r="AA17" s="64" t="s">
        <v>65</v>
      </c>
      <c r="AB17" s="62">
        <v>20</v>
      </c>
      <c r="AC17" s="63">
        <v>2017</v>
      </c>
      <c r="AD17" s="64">
        <v>42988</v>
      </c>
      <c r="AE17" s="65">
        <v>43001</v>
      </c>
      <c r="AF17" s="64" t="s">
        <v>43</v>
      </c>
      <c r="AG17" s="64" t="s">
        <v>44</v>
      </c>
    </row>
    <row r="18" spans="1:35" ht="32.1" customHeight="1" thickBot="1" x14ac:dyDescent="0.3">
      <c r="A18" s="40"/>
      <c r="B18" s="147" t="str">
        <f t="shared" si="1"/>
        <v>Saturday</v>
      </c>
      <c r="C18" s="148"/>
      <c r="D18" s="122">
        <f t="shared" si="2"/>
        <v>45276</v>
      </c>
      <c r="E18" s="114"/>
      <c r="F18" s="115"/>
      <c r="G18" s="82"/>
      <c r="H18" s="83"/>
      <c r="I18" s="114"/>
      <c r="J18" s="116"/>
      <c r="K18" s="97">
        <f t="shared" si="0"/>
        <v>0</v>
      </c>
      <c r="L18" s="136"/>
      <c r="M18" s="137"/>
      <c r="N18" s="137"/>
      <c r="O18" s="138"/>
      <c r="P18" s="7"/>
      <c r="Q18" s="7"/>
      <c r="R18" s="7"/>
      <c r="S18" s="7"/>
      <c r="T18" s="3"/>
      <c r="V18" s="62">
        <v>7</v>
      </c>
      <c r="W18" s="63">
        <v>2018</v>
      </c>
      <c r="X18" s="64">
        <v>43170</v>
      </c>
      <c r="Y18" s="65">
        <v>43183</v>
      </c>
      <c r="Z18" s="64">
        <v>43185</v>
      </c>
      <c r="AA18" s="64" t="s">
        <v>66</v>
      </c>
      <c r="AB18" s="62">
        <v>21</v>
      </c>
      <c r="AC18" s="63">
        <v>2017</v>
      </c>
      <c r="AD18" s="64">
        <v>43002</v>
      </c>
      <c r="AE18" s="65">
        <v>43015</v>
      </c>
      <c r="AF18" s="64" t="s">
        <v>45</v>
      </c>
      <c r="AG18" s="64" t="s">
        <v>46</v>
      </c>
    </row>
    <row r="19" spans="1:35" ht="32.1" customHeight="1" thickTop="1" thickBot="1" x14ac:dyDescent="0.3">
      <c r="A19" s="40"/>
      <c r="B19" s="145" t="str">
        <f t="shared" ref="B19" si="3">TEXT(D19,"DDDD")</f>
        <v>Sunday</v>
      </c>
      <c r="C19" s="146"/>
      <c r="D19" s="120">
        <f t="shared" si="2"/>
        <v>45277</v>
      </c>
      <c r="E19" s="76"/>
      <c r="F19" s="77"/>
      <c r="G19" s="80"/>
      <c r="H19" s="81"/>
      <c r="I19" s="76"/>
      <c r="J19" s="117"/>
      <c r="K19" s="97">
        <f t="shared" si="0"/>
        <v>0</v>
      </c>
      <c r="L19" s="219"/>
      <c r="M19" s="220"/>
      <c r="N19" s="220"/>
      <c r="O19" s="221"/>
      <c r="P19" s="7"/>
      <c r="Q19" s="216" t="s">
        <v>7</v>
      </c>
      <c r="R19" s="217"/>
      <c r="S19" s="218"/>
      <c r="T19" s="3"/>
      <c r="V19" s="62">
        <v>8</v>
      </c>
      <c r="W19" s="63">
        <v>2018</v>
      </c>
      <c r="X19" s="64">
        <v>43184</v>
      </c>
      <c r="Y19" s="65">
        <v>43197</v>
      </c>
      <c r="Z19" s="64">
        <v>43199</v>
      </c>
      <c r="AA19" s="64" t="s">
        <v>67</v>
      </c>
      <c r="AB19" s="62">
        <v>22</v>
      </c>
      <c r="AC19" s="63">
        <v>2017</v>
      </c>
      <c r="AD19" s="64">
        <v>43016</v>
      </c>
      <c r="AE19" s="65">
        <v>43029</v>
      </c>
      <c r="AF19" s="64" t="s">
        <v>47</v>
      </c>
      <c r="AG19" s="64" t="s">
        <v>48</v>
      </c>
    </row>
    <row r="20" spans="1:35" ht="32.1" customHeight="1" thickBot="1" x14ac:dyDescent="0.3">
      <c r="A20" s="40"/>
      <c r="B20" s="134" t="str">
        <f t="shared" ref="B20:B25" si="4">TEXT(D20,"DDDD")</f>
        <v>Monday</v>
      </c>
      <c r="C20" s="135"/>
      <c r="D20" s="121">
        <f t="shared" si="2"/>
        <v>45278</v>
      </c>
      <c r="E20" s="74"/>
      <c r="F20" s="75"/>
      <c r="G20" s="78"/>
      <c r="H20" s="79"/>
      <c r="I20" s="74"/>
      <c r="J20" s="74"/>
      <c r="K20" s="97">
        <f t="shared" si="0"/>
        <v>0</v>
      </c>
      <c r="L20" s="131"/>
      <c r="M20" s="132"/>
      <c r="N20" s="132"/>
      <c r="O20" s="133"/>
      <c r="P20" s="7"/>
      <c r="Q20" s="41" t="s">
        <v>9</v>
      </c>
      <c r="R20" s="42"/>
      <c r="S20" s="43"/>
      <c r="T20" s="3"/>
      <c r="V20" s="62">
        <v>9</v>
      </c>
      <c r="W20" s="63">
        <v>2018</v>
      </c>
      <c r="X20" s="64">
        <v>43198</v>
      </c>
      <c r="Y20" s="65">
        <v>43211</v>
      </c>
      <c r="Z20" s="64">
        <v>43213</v>
      </c>
      <c r="AA20" s="64" t="s">
        <v>68</v>
      </c>
      <c r="AB20" s="62">
        <v>23</v>
      </c>
      <c r="AC20" s="63">
        <v>2017</v>
      </c>
      <c r="AD20" s="64">
        <v>43030</v>
      </c>
      <c r="AE20" s="65">
        <v>43043</v>
      </c>
      <c r="AF20" s="64" t="s">
        <v>49</v>
      </c>
      <c r="AG20" s="64" t="s">
        <v>50</v>
      </c>
    </row>
    <row r="21" spans="1:35" ht="32.1" customHeight="1" thickBot="1" x14ac:dyDescent="0.3">
      <c r="A21" s="40"/>
      <c r="B21" s="134" t="str">
        <f t="shared" si="4"/>
        <v>Tuesday</v>
      </c>
      <c r="C21" s="135"/>
      <c r="D21" s="121">
        <f t="shared" si="2"/>
        <v>45279</v>
      </c>
      <c r="E21" s="74"/>
      <c r="F21" s="74"/>
      <c r="G21" s="80"/>
      <c r="H21" s="81"/>
      <c r="I21" s="74"/>
      <c r="J21" s="74"/>
      <c r="K21" s="97">
        <f t="shared" si="0"/>
        <v>0</v>
      </c>
      <c r="L21" s="131"/>
      <c r="M21" s="132"/>
      <c r="N21" s="132"/>
      <c r="O21" s="133"/>
      <c r="P21" s="7"/>
      <c r="Q21" s="45"/>
      <c r="R21" s="14"/>
      <c r="S21" s="15"/>
      <c r="T21" s="3"/>
      <c r="V21" s="62">
        <v>10</v>
      </c>
      <c r="W21" s="63">
        <v>2018</v>
      </c>
      <c r="X21" s="64">
        <v>43212</v>
      </c>
      <c r="Y21" s="65">
        <v>43225</v>
      </c>
      <c r="Z21" s="64">
        <v>43227</v>
      </c>
      <c r="AA21" s="64" t="s">
        <v>69</v>
      </c>
      <c r="AB21" s="62">
        <v>24</v>
      </c>
      <c r="AC21" s="63">
        <v>2017</v>
      </c>
      <c r="AD21" s="64">
        <v>43044</v>
      </c>
      <c r="AE21" s="65">
        <v>43057</v>
      </c>
      <c r="AF21" s="64" t="s">
        <v>51</v>
      </c>
      <c r="AG21" s="64" t="s">
        <v>52</v>
      </c>
    </row>
    <row r="22" spans="1:35" ht="32.1" customHeight="1" thickBot="1" x14ac:dyDescent="0.3">
      <c r="A22" s="40"/>
      <c r="B22" s="134" t="str">
        <f t="shared" si="4"/>
        <v>Wednesday</v>
      </c>
      <c r="C22" s="135"/>
      <c r="D22" s="121">
        <f t="shared" si="2"/>
        <v>45280</v>
      </c>
      <c r="E22" s="74"/>
      <c r="F22" s="75"/>
      <c r="G22" s="78"/>
      <c r="H22" s="79"/>
      <c r="I22" s="74"/>
      <c r="J22" s="74"/>
      <c r="K22" s="97">
        <f t="shared" si="0"/>
        <v>0</v>
      </c>
      <c r="L22" s="131"/>
      <c r="M22" s="132"/>
      <c r="N22" s="132"/>
      <c r="O22" s="133"/>
      <c r="P22" s="7"/>
      <c r="Q22" s="46" t="s">
        <v>10</v>
      </c>
      <c r="R22" s="14"/>
      <c r="S22" s="15"/>
      <c r="T22" s="3"/>
      <c r="V22" s="62">
        <v>11</v>
      </c>
      <c r="W22" s="63">
        <v>2018</v>
      </c>
      <c r="X22" s="64">
        <v>43226</v>
      </c>
      <c r="Y22" s="65">
        <v>43239</v>
      </c>
      <c r="Z22" s="64">
        <v>43241</v>
      </c>
      <c r="AA22" s="64" t="s">
        <v>70</v>
      </c>
      <c r="AB22" s="62">
        <v>25</v>
      </c>
      <c r="AC22" s="63">
        <v>2017</v>
      </c>
      <c r="AD22" s="64">
        <v>43058</v>
      </c>
      <c r="AE22" s="65">
        <v>43071</v>
      </c>
      <c r="AF22" s="64" t="s">
        <v>53</v>
      </c>
      <c r="AG22" s="64" t="s">
        <v>54</v>
      </c>
    </row>
    <row r="23" spans="1:35" ht="32.1" customHeight="1" thickBot="1" x14ac:dyDescent="0.3">
      <c r="A23" s="40"/>
      <c r="B23" s="134" t="str">
        <f t="shared" si="4"/>
        <v>Thursday</v>
      </c>
      <c r="C23" s="135"/>
      <c r="D23" s="121">
        <f t="shared" si="2"/>
        <v>45281</v>
      </c>
      <c r="E23" s="74"/>
      <c r="F23" s="119"/>
      <c r="G23" s="74"/>
      <c r="H23" s="119"/>
      <c r="I23" s="74"/>
      <c r="J23" s="74"/>
      <c r="K23" s="97">
        <f t="shared" si="0"/>
        <v>0</v>
      </c>
      <c r="L23" s="131"/>
      <c r="M23" s="132"/>
      <c r="N23" s="132"/>
      <c r="O23" s="133"/>
      <c r="P23" s="7"/>
      <c r="Q23" s="23"/>
      <c r="R23" s="19"/>
      <c r="S23" s="20"/>
      <c r="T23" s="3"/>
      <c r="V23" s="62">
        <v>12</v>
      </c>
      <c r="W23" s="63">
        <v>2018</v>
      </c>
      <c r="X23" s="64">
        <v>43240</v>
      </c>
      <c r="Y23" s="65">
        <v>43253</v>
      </c>
      <c r="Z23" s="64">
        <v>43255</v>
      </c>
      <c r="AA23" s="64" t="s">
        <v>71</v>
      </c>
      <c r="AB23" s="62">
        <v>26</v>
      </c>
      <c r="AC23" s="63">
        <v>2017</v>
      </c>
      <c r="AD23" s="64">
        <v>43072</v>
      </c>
      <c r="AE23" s="65">
        <v>43085</v>
      </c>
      <c r="AF23" s="64" t="s">
        <v>55</v>
      </c>
      <c r="AG23" s="64" t="s">
        <v>56</v>
      </c>
    </row>
    <row r="24" spans="1:35" ht="32.1" customHeight="1" thickBot="1" x14ac:dyDescent="0.3">
      <c r="A24" s="40"/>
      <c r="B24" s="134" t="str">
        <f t="shared" si="4"/>
        <v>Friday</v>
      </c>
      <c r="C24" s="135"/>
      <c r="D24" s="121">
        <f t="shared" si="2"/>
        <v>45282</v>
      </c>
      <c r="E24" s="74"/>
      <c r="F24" s="75"/>
      <c r="G24" s="78"/>
      <c r="H24" s="79"/>
      <c r="I24" s="74"/>
      <c r="J24" s="74"/>
      <c r="K24" s="97">
        <f t="shared" si="0"/>
        <v>0</v>
      </c>
      <c r="L24" s="131"/>
      <c r="M24" s="132"/>
      <c r="N24" s="132"/>
      <c r="O24" s="133"/>
      <c r="P24" s="7"/>
      <c r="Q24" s="7"/>
      <c r="R24" s="7"/>
      <c r="S24" s="7"/>
      <c r="T24" s="3"/>
      <c r="V24" s="62">
        <v>13</v>
      </c>
      <c r="W24" s="63">
        <v>2018</v>
      </c>
      <c r="X24" s="64">
        <v>43254</v>
      </c>
      <c r="Y24" s="65">
        <v>43267</v>
      </c>
      <c r="Z24" s="64">
        <v>43269</v>
      </c>
      <c r="AA24" s="64" t="s">
        <v>72</v>
      </c>
      <c r="AB24" s="66"/>
      <c r="AC24" s="66"/>
      <c r="AD24" s="66"/>
      <c r="AE24" s="66"/>
      <c r="AF24" s="66"/>
      <c r="AG24" s="66"/>
    </row>
    <row r="25" spans="1:35" ht="32.1" customHeight="1" thickBot="1" x14ac:dyDescent="0.3">
      <c r="A25" s="40"/>
      <c r="B25" s="160" t="str">
        <f t="shared" si="4"/>
        <v>Saturday</v>
      </c>
      <c r="C25" s="161"/>
      <c r="D25" s="123">
        <f t="shared" si="2"/>
        <v>45283</v>
      </c>
      <c r="E25" s="74"/>
      <c r="F25" s="75"/>
      <c r="G25" s="82"/>
      <c r="H25" s="83"/>
      <c r="I25" s="74"/>
      <c r="J25" s="74"/>
      <c r="K25" s="97">
        <f t="shared" si="0"/>
        <v>0</v>
      </c>
      <c r="L25" s="150"/>
      <c r="M25" s="151"/>
      <c r="N25" s="151"/>
      <c r="O25" s="152"/>
      <c r="P25" s="7"/>
      <c r="Q25" s="153" t="s">
        <v>16</v>
      </c>
      <c r="R25" s="154"/>
      <c r="S25" s="155"/>
      <c r="T25" s="3"/>
      <c r="V25" s="62">
        <v>14</v>
      </c>
      <c r="W25" s="63">
        <v>2018</v>
      </c>
      <c r="X25" s="64">
        <v>43268</v>
      </c>
      <c r="Y25" s="65">
        <v>43281</v>
      </c>
      <c r="Z25" s="64">
        <v>43283</v>
      </c>
      <c r="AA25" s="64" t="s">
        <v>73</v>
      </c>
      <c r="AB25" s="66"/>
      <c r="AC25" s="66"/>
      <c r="AD25" s="66"/>
      <c r="AE25" s="66"/>
      <c r="AF25" s="66"/>
      <c r="AG25" s="66"/>
    </row>
    <row r="26" spans="1:35" ht="27.75" customHeight="1" x14ac:dyDescent="0.25">
      <c r="A26" s="40"/>
      <c r="B26" s="39"/>
      <c r="C26" s="7"/>
      <c r="D26" s="172" t="s">
        <v>8</v>
      </c>
      <c r="E26" s="172"/>
      <c r="F26" s="172"/>
      <c r="G26" s="172"/>
      <c r="H26" s="172"/>
      <c r="I26" s="172"/>
      <c r="J26" s="172"/>
      <c r="K26" s="97">
        <f>SUM(K12:K25)</f>
        <v>0</v>
      </c>
      <c r="L26" s="21"/>
      <c r="M26" s="21"/>
      <c r="N26" s="21"/>
      <c r="O26" s="21"/>
      <c r="P26" s="7"/>
      <c r="Q26" s="163"/>
      <c r="R26" s="164"/>
      <c r="S26" s="165"/>
      <c r="T26" s="3"/>
      <c r="V26" s="62">
        <v>15</v>
      </c>
      <c r="W26" s="63">
        <v>2018</v>
      </c>
      <c r="X26" s="64">
        <v>43282</v>
      </c>
      <c r="Y26" s="65">
        <v>43295</v>
      </c>
      <c r="Z26" s="64">
        <v>43297</v>
      </c>
      <c r="AA26" s="64" t="s">
        <v>74</v>
      </c>
      <c r="AB26" s="66"/>
      <c r="AC26" s="66"/>
      <c r="AD26" s="66"/>
      <c r="AE26" s="66"/>
      <c r="AF26" s="66"/>
      <c r="AG26" s="66"/>
    </row>
    <row r="27" spans="1:35" ht="14.25" customHeight="1" x14ac:dyDescent="0.25">
      <c r="A27" s="40"/>
      <c r="B27" s="39"/>
      <c r="C27" s="7"/>
      <c r="D27" s="84"/>
      <c r="E27" s="84"/>
      <c r="F27" s="84"/>
      <c r="G27" s="84"/>
      <c r="H27" s="84"/>
      <c r="I27" s="84"/>
      <c r="J27" s="84"/>
      <c r="K27" s="85"/>
      <c r="L27" s="21"/>
      <c r="M27" s="21"/>
      <c r="N27" s="21"/>
      <c r="O27" s="21"/>
      <c r="P27" s="7"/>
      <c r="Q27" s="166"/>
      <c r="R27" s="167"/>
      <c r="S27" s="168"/>
      <c r="T27" s="3"/>
      <c r="V27" s="62"/>
      <c r="W27" s="63"/>
      <c r="X27" s="64"/>
      <c r="Y27" s="65"/>
      <c r="Z27" s="64"/>
      <c r="AA27" s="64"/>
      <c r="AB27" s="66"/>
      <c r="AC27" s="66"/>
      <c r="AD27" s="66"/>
      <c r="AE27" s="66"/>
      <c r="AF27" s="66"/>
      <c r="AG27" s="66"/>
    </row>
    <row r="28" spans="1:35" ht="33" customHeight="1" thickBot="1" x14ac:dyDescent="0.35">
      <c r="A28" s="40"/>
      <c r="B28" s="22"/>
      <c r="C28" s="159" t="s">
        <v>104</v>
      </c>
      <c r="D28" s="159"/>
      <c r="E28" s="159"/>
      <c r="F28" s="159"/>
      <c r="G28" s="159"/>
      <c r="H28" s="159"/>
      <c r="I28" s="159"/>
      <c r="J28" s="159"/>
      <c r="K28" s="156"/>
      <c r="L28" s="157"/>
      <c r="M28" s="158"/>
      <c r="N28" s="22"/>
      <c r="O28" s="68" t="s">
        <v>91</v>
      </c>
      <c r="P28" s="47"/>
      <c r="Q28" s="166"/>
      <c r="R28" s="167"/>
      <c r="S28" s="168"/>
      <c r="T28" s="3"/>
      <c r="V28" s="62">
        <v>16</v>
      </c>
      <c r="W28" s="63">
        <v>2018</v>
      </c>
      <c r="X28" s="64">
        <v>43296</v>
      </c>
      <c r="Y28" s="65">
        <v>43309</v>
      </c>
      <c r="Z28" s="64">
        <v>43312</v>
      </c>
      <c r="AA28" s="64" t="s">
        <v>75</v>
      </c>
      <c r="AB28" s="66"/>
      <c r="AC28" s="66"/>
      <c r="AD28" s="66"/>
      <c r="AE28" s="66"/>
      <c r="AF28" s="66"/>
      <c r="AG28" s="66"/>
      <c r="AI28" s="113"/>
    </row>
    <row r="29" spans="1:35" ht="31.5" customHeight="1" x14ac:dyDescent="0.25">
      <c r="A29" s="40"/>
      <c r="B29" s="22"/>
      <c r="C29" s="173" t="s">
        <v>11</v>
      </c>
      <c r="D29" s="174"/>
      <c r="E29" s="174"/>
      <c r="F29" s="174"/>
      <c r="G29" s="174"/>
      <c r="H29" s="174"/>
      <c r="I29" s="174"/>
      <c r="J29" s="174"/>
      <c r="K29" s="174"/>
      <c r="L29" s="174"/>
      <c r="M29" s="174"/>
      <c r="N29" s="24"/>
      <c r="O29" s="67">
        <f>IF(D25=43098,D25+3,D25+2)</f>
        <v>45285</v>
      </c>
      <c r="P29" s="47"/>
      <c r="Q29" s="166"/>
      <c r="R29" s="167"/>
      <c r="S29" s="168"/>
      <c r="T29" s="3"/>
      <c r="V29" s="62">
        <v>17</v>
      </c>
      <c r="W29" s="63">
        <v>2018</v>
      </c>
      <c r="X29" s="64">
        <v>43310</v>
      </c>
      <c r="Y29" s="65">
        <v>43323</v>
      </c>
      <c r="Z29" s="64">
        <v>43325</v>
      </c>
      <c r="AA29" s="64" t="s">
        <v>76</v>
      </c>
      <c r="AB29" s="66"/>
      <c r="AC29" s="66"/>
      <c r="AD29" s="66"/>
      <c r="AE29" s="66"/>
      <c r="AF29" s="66"/>
      <c r="AG29" s="66"/>
    </row>
    <row r="30" spans="1:35" ht="5.25" customHeight="1" x14ac:dyDescent="0.25">
      <c r="A30" s="40"/>
      <c r="B30" s="22"/>
      <c r="C30" s="174"/>
      <c r="D30" s="174"/>
      <c r="E30" s="174"/>
      <c r="F30" s="174"/>
      <c r="G30" s="174"/>
      <c r="H30" s="174"/>
      <c r="I30" s="174"/>
      <c r="J30" s="174"/>
      <c r="K30" s="174"/>
      <c r="L30" s="174"/>
      <c r="M30" s="174"/>
      <c r="N30" s="24"/>
      <c r="O30" s="47"/>
      <c r="P30" s="47"/>
      <c r="Q30" s="166"/>
      <c r="R30" s="167"/>
      <c r="S30" s="168"/>
      <c r="T30" s="3"/>
      <c r="V30" s="62">
        <v>18</v>
      </c>
      <c r="W30" s="63">
        <v>2018</v>
      </c>
      <c r="X30" s="64">
        <v>43324</v>
      </c>
      <c r="Y30" s="65">
        <v>43337</v>
      </c>
      <c r="Z30" s="64">
        <v>43339</v>
      </c>
      <c r="AA30" s="64" t="s">
        <v>77</v>
      </c>
      <c r="AB30" s="66"/>
      <c r="AC30" s="66"/>
      <c r="AD30" s="66"/>
      <c r="AE30" s="66"/>
      <c r="AF30" s="66"/>
      <c r="AG30" s="66"/>
    </row>
    <row r="31" spans="1:35" ht="3" customHeight="1" x14ac:dyDescent="0.25">
      <c r="A31" s="40"/>
      <c r="B31" s="22"/>
      <c r="C31" s="174"/>
      <c r="D31" s="174"/>
      <c r="E31" s="174"/>
      <c r="F31" s="174"/>
      <c r="G31" s="174"/>
      <c r="H31" s="174"/>
      <c r="I31" s="174"/>
      <c r="J31" s="174"/>
      <c r="K31" s="174"/>
      <c r="L31" s="174"/>
      <c r="M31" s="174"/>
      <c r="N31" s="24"/>
      <c r="O31" s="47"/>
      <c r="P31" s="47"/>
      <c r="Q31" s="166"/>
      <c r="R31" s="167"/>
      <c r="S31" s="168"/>
      <c r="T31" s="3"/>
      <c r="V31" s="62">
        <v>19</v>
      </c>
      <c r="W31" s="63">
        <v>2018</v>
      </c>
      <c r="X31" s="64">
        <v>43338</v>
      </c>
      <c r="Y31" s="65">
        <v>43351</v>
      </c>
      <c r="Z31" s="64">
        <v>43353</v>
      </c>
      <c r="AA31" s="64" t="s">
        <v>78</v>
      </c>
      <c r="AB31" s="66"/>
      <c r="AC31" s="66"/>
      <c r="AD31" s="66"/>
      <c r="AE31" s="66"/>
      <c r="AF31" s="66"/>
      <c r="AG31" s="66"/>
    </row>
    <row r="32" spans="1:35" ht="5.25" customHeight="1" x14ac:dyDescent="0.25">
      <c r="A32" s="40"/>
      <c r="B32" s="22"/>
      <c r="C32" s="174"/>
      <c r="D32" s="174"/>
      <c r="E32" s="174"/>
      <c r="F32" s="174"/>
      <c r="G32" s="174"/>
      <c r="H32" s="174"/>
      <c r="I32" s="174"/>
      <c r="J32" s="174"/>
      <c r="K32" s="174"/>
      <c r="L32" s="174"/>
      <c r="M32" s="174"/>
      <c r="N32" s="24"/>
      <c r="O32" s="47"/>
      <c r="P32" s="47"/>
      <c r="Q32" s="166"/>
      <c r="R32" s="167"/>
      <c r="S32" s="168"/>
      <c r="T32" s="3"/>
      <c r="V32" s="62">
        <v>20</v>
      </c>
      <c r="W32" s="63">
        <v>2018</v>
      </c>
      <c r="X32" s="64">
        <v>43352</v>
      </c>
      <c r="Y32" s="65">
        <v>43365</v>
      </c>
      <c r="Z32" s="64">
        <v>43367</v>
      </c>
      <c r="AA32" s="64" t="s">
        <v>79</v>
      </c>
      <c r="AB32" s="66"/>
      <c r="AC32" s="66"/>
      <c r="AD32" s="66"/>
      <c r="AE32" s="66"/>
      <c r="AF32" s="66"/>
      <c r="AG32" s="66"/>
    </row>
    <row r="33" spans="1:33" ht="20.25" customHeight="1" thickBot="1" x14ac:dyDescent="0.35">
      <c r="A33" s="40"/>
      <c r="B33" s="22"/>
      <c r="C33" s="174"/>
      <c r="D33" s="174"/>
      <c r="E33" s="174"/>
      <c r="F33" s="174"/>
      <c r="G33" s="174"/>
      <c r="H33" s="174"/>
      <c r="I33" s="174"/>
      <c r="J33" s="174"/>
      <c r="K33" s="174"/>
      <c r="L33" s="174"/>
      <c r="M33" s="174"/>
      <c r="N33" s="24"/>
      <c r="O33" s="69" t="s">
        <v>32</v>
      </c>
      <c r="P33" s="47"/>
      <c r="Q33" s="166"/>
      <c r="R33" s="167"/>
      <c r="S33" s="168"/>
      <c r="T33" s="3"/>
      <c r="V33" s="62">
        <v>21</v>
      </c>
      <c r="W33" s="63">
        <v>2018</v>
      </c>
      <c r="X33" s="64">
        <v>43366</v>
      </c>
      <c r="Y33" s="65">
        <v>43379</v>
      </c>
      <c r="Z33" s="64">
        <v>43381</v>
      </c>
      <c r="AA33" s="64" t="s">
        <v>80</v>
      </c>
      <c r="AB33" s="66"/>
      <c r="AC33" s="66"/>
      <c r="AD33" s="66"/>
      <c r="AE33" s="66"/>
      <c r="AF33" s="66"/>
      <c r="AG33" s="66"/>
    </row>
    <row r="34" spans="1:33" ht="6.75" customHeight="1" x14ac:dyDescent="0.25">
      <c r="A34" s="40"/>
      <c r="B34" s="22"/>
      <c r="C34" s="174"/>
      <c r="D34" s="174"/>
      <c r="E34" s="174"/>
      <c r="F34" s="174"/>
      <c r="G34" s="174"/>
      <c r="H34" s="174"/>
      <c r="I34" s="174"/>
      <c r="J34" s="174"/>
      <c r="K34" s="174"/>
      <c r="L34" s="174"/>
      <c r="M34" s="174"/>
      <c r="N34" s="24"/>
      <c r="O34" s="47"/>
      <c r="P34" s="47"/>
      <c r="Q34" s="166"/>
      <c r="R34" s="167"/>
      <c r="S34" s="168"/>
      <c r="T34" s="3"/>
      <c r="V34" s="62">
        <v>22</v>
      </c>
      <c r="W34" s="63">
        <v>2018</v>
      </c>
      <c r="X34" s="64">
        <v>43380</v>
      </c>
      <c r="Y34" s="65">
        <v>43393</v>
      </c>
      <c r="Z34" s="64">
        <v>43395</v>
      </c>
      <c r="AA34" s="64" t="s">
        <v>81</v>
      </c>
      <c r="AB34" s="66"/>
      <c r="AC34" s="66"/>
      <c r="AD34" s="66"/>
      <c r="AE34" s="66"/>
      <c r="AF34" s="66"/>
      <c r="AG34" s="66"/>
    </row>
    <row r="35" spans="1:33" ht="35.25" customHeight="1" thickBot="1" x14ac:dyDescent="0.9">
      <c r="A35" s="40"/>
      <c r="B35" s="25"/>
      <c r="C35" s="25"/>
      <c r="D35" s="162"/>
      <c r="E35" s="162"/>
      <c r="F35" s="162"/>
      <c r="G35" s="162"/>
      <c r="H35" s="25"/>
      <c r="I35" s="162"/>
      <c r="J35" s="162"/>
      <c r="K35" s="162"/>
      <c r="L35" s="162"/>
      <c r="M35" s="162"/>
      <c r="N35" s="7"/>
      <c r="O35" s="70">
        <f>SUM(O29)+11</f>
        <v>45296</v>
      </c>
      <c r="P35" s="47"/>
      <c r="Q35" s="169"/>
      <c r="R35" s="170"/>
      <c r="S35" s="171"/>
      <c r="T35" s="3"/>
      <c r="V35" s="62">
        <v>23</v>
      </c>
      <c r="W35" s="63">
        <v>2018</v>
      </c>
      <c r="X35" s="64">
        <v>43394</v>
      </c>
      <c r="Y35" s="65">
        <v>43407</v>
      </c>
      <c r="Z35" s="64">
        <v>43409</v>
      </c>
      <c r="AA35" s="64" t="s">
        <v>82</v>
      </c>
      <c r="AB35" s="66"/>
      <c r="AC35" s="66"/>
      <c r="AD35" s="66"/>
      <c r="AE35" s="66"/>
      <c r="AF35" s="66"/>
      <c r="AG35" s="66"/>
    </row>
    <row r="36" spans="1:33" ht="13.5" customHeight="1" thickBot="1" x14ac:dyDescent="0.3">
      <c r="A36" s="26"/>
      <c r="B36" s="32"/>
      <c r="C36" s="27"/>
      <c r="D36" s="28" t="s">
        <v>12</v>
      </c>
      <c r="E36" s="28"/>
      <c r="F36" s="28"/>
      <c r="G36" s="29" t="s">
        <v>13</v>
      </c>
      <c r="H36" s="30"/>
      <c r="I36" s="149" t="s">
        <v>108</v>
      </c>
      <c r="J36" s="149"/>
      <c r="K36" s="149"/>
      <c r="L36" s="149"/>
      <c r="M36" s="149"/>
      <c r="N36" s="30"/>
      <c r="O36" s="31"/>
      <c r="P36" s="32"/>
      <c r="Q36" s="32"/>
      <c r="R36" s="32"/>
      <c r="S36" s="31"/>
      <c r="T36" s="33"/>
      <c r="V36" s="62">
        <v>24</v>
      </c>
      <c r="W36" s="63">
        <v>2018</v>
      </c>
      <c r="X36" s="64">
        <v>43408</v>
      </c>
      <c r="Y36" s="65">
        <v>43421</v>
      </c>
      <c r="Z36" s="64">
        <v>43423</v>
      </c>
      <c r="AA36" s="64" t="s">
        <v>83</v>
      </c>
      <c r="AB36" s="66"/>
      <c r="AC36" s="66"/>
      <c r="AD36" s="66"/>
      <c r="AE36" s="66"/>
      <c r="AF36" s="66"/>
      <c r="AG36" s="66"/>
    </row>
    <row r="37" spans="1:33" ht="21" customHeight="1" thickTop="1" x14ac:dyDescent="0.25">
      <c r="B37" s="34"/>
      <c r="C37" s="35"/>
      <c r="D37" s="34"/>
      <c r="E37" s="34"/>
      <c r="F37" s="34"/>
      <c r="G37" s="16"/>
      <c r="H37" s="36"/>
      <c r="I37" s="36"/>
      <c r="J37" s="36"/>
      <c r="K37" s="16"/>
      <c r="L37" s="16"/>
      <c r="M37" s="16"/>
      <c r="N37" s="16"/>
      <c r="O37" s="16"/>
      <c r="V37" s="62">
        <v>25</v>
      </c>
      <c r="W37" s="63">
        <v>2018</v>
      </c>
      <c r="X37" s="64">
        <v>43422</v>
      </c>
      <c r="Y37" s="65">
        <v>43435</v>
      </c>
      <c r="Z37" s="64">
        <v>43437</v>
      </c>
      <c r="AA37" s="64" t="s">
        <v>84</v>
      </c>
      <c r="AB37" s="66"/>
      <c r="AC37" s="66"/>
      <c r="AD37" s="66"/>
      <c r="AE37" s="66"/>
      <c r="AF37" s="66"/>
      <c r="AG37" s="66"/>
    </row>
    <row r="38" spans="1:33" ht="13.8" x14ac:dyDescent="0.25">
      <c r="B38" s="35"/>
      <c r="C38" s="35"/>
      <c r="D38" s="35"/>
      <c r="E38" s="35"/>
      <c r="F38" s="35"/>
      <c r="G38" s="35"/>
      <c r="H38" s="35"/>
      <c r="I38" s="35"/>
      <c r="J38" s="35"/>
      <c r="K38" s="35"/>
      <c r="L38" s="35"/>
      <c r="M38" s="35"/>
      <c r="N38" s="35"/>
      <c r="O38" s="35"/>
      <c r="V38" s="62">
        <v>26</v>
      </c>
      <c r="W38" s="63">
        <v>2018</v>
      </c>
      <c r="X38" s="64">
        <v>43436</v>
      </c>
      <c r="Y38" s="65">
        <v>43449</v>
      </c>
      <c r="Z38" s="64">
        <v>43451</v>
      </c>
      <c r="AA38" s="64" t="s">
        <v>85</v>
      </c>
      <c r="AB38" s="66"/>
      <c r="AC38" s="66"/>
      <c r="AD38" s="66"/>
      <c r="AE38" s="66"/>
      <c r="AF38" s="66"/>
      <c r="AG38" s="66"/>
    </row>
    <row r="39" spans="1:33" ht="13.8" x14ac:dyDescent="0.25">
      <c r="B39" s="35"/>
      <c r="C39" s="35"/>
      <c r="D39" s="35"/>
      <c r="E39" s="35"/>
      <c r="F39" s="35"/>
      <c r="G39" s="35"/>
      <c r="H39" s="35"/>
      <c r="I39" s="35"/>
      <c r="J39" s="35"/>
      <c r="K39" s="35"/>
      <c r="L39" s="35"/>
      <c r="M39" s="35"/>
      <c r="N39" s="35"/>
      <c r="O39" s="35"/>
      <c r="V39" s="62">
        <v>1</v>
      </c>
      <c r="W39" s="63">
        <v>2019</v>
      </c>
      <c r="X39" s="64">
        <v>43450</v>
      </c>
      <c r="Y39" s="65">
        <v>43463</v>
      </c>
      <c r="Z39" s="64">
        <v>43465</v>
      </c>
      <c r="AA39" s="64" t="s">
        <v>86</v>
      </c>
      <c r="AB39" s="66"/>
      <c r="AC39" s="66"/>
      <c r="AD39" s="66"/>
      <c r="AE39" s="66"/>
      <c r="AF39" s="66"/>
      <c r="AG39" s="66"/>
    </row>
    <row r="40" spans="1:33" x14ac:dyDescent="0.25">
      <c r="B40" s="35"/>
      <c r="D40" s="35"/>
      <c r="E40" s="35"/>
      <c r="F40" s="35"/>
      <c r="G40" s="35"/>
      <c r="H40" s="35"/>
      <c r="I40" s="35"/>
      <c r="J40" s="35"/>
      <c r="K40" s="35"/>
      <c r="L40" s="35"/>
      <c r="M40" s="35"/>
      <c r="N40" s="35"/>
      <c r="O40" s="35"/>
    </row>
  </sheetData>
  <protectedRanges>
    <protectedRange sqref="I7" name="Range6"/>
    <protectedRange sqref="Q11:Q16" name="Range4"/>
    <protectedRange sqref="G2:G4 M5 M3 Q11 Q8" name="Range1"/>
    <protectedRange sqref="E12:J25" name="Range2"/>
    <protectedRange sqref="L12:O25" name="Range3"/>
    <protectedRange sqref="K28" name="Range5"/>
  </protectedRanges>
  <mergeCells count="62">
    <mergeCell ref="B19:C19"/>
    <mergeCell ref="B20:C20"/>
    <mergeCell ref="B21:C21"/>
    <mergeCell ref="B22:C22"/>
    <mergeCell ref="R12:S12"/>
    <mergeCell ref="R13:S13"/>
    <mergeCell ref="R14:S14"/>
    <mergeCell ref="R15:S15"/>
    <mergeCell ref="R16:S16"/>
    <mergeCell ref="Q19:S19"/>
    <mergeCell ref="L21:O21"/>
    <mergeCell ref="L22:O22"/>
    <mergeCell ref="L20:O20"/>
    <mergeCell ref="L19:O19"/>
    <mergeCell ref="C1:S1"/>
    <mergeCell ref="B2:D5"/>
    <mergeCell ref="E2:F2"/>
    <mergeCell ref="G2:L2"/>
    <mergeCell ref="M2:S2"/>
    <mergeCell ref="G3:L3"/>
    <mergeCell ref="M3:S3"/>
    <mergeCell ref="E4:F5"/>
    <mergeCell ref="G4:L5"/>
    <mergeCell ref="M4:S4"/>
    <mergeCell ref="M5:S5"/>
    <mergeCell ref="D7:H7"/>
    <mergeCell ref="B11:C11"/>
    <mergeCell ref="L11:O11"/>
    <mergeCell ref="Q11:S11"/>
    <mergeCell ref="E10:J10"/>
    <mergeCell ref="Q10:S10"/>
    <mergeCell ref="O7:Q7"/>
    <mergeCell ref="B8:N9"/>
    <mergeCell ref="I36:M36"/>
    <mergeCell ref="L24:O24"/>
    <mergeCell ref="L25:O25"/>
    <mergeCell ref="Q25:S25"/>
    <mergeCell ref="K28:M28"/>
    <mergeCell ref="C28:J28"/>
    <mergeCell ref="B24:C24"/>
    <mergeCell ref="B25:C25"/>
    <mergeCell ref="D35:G35"/>
    <mergeCell ref="I35:M35"/>
    <mergeCell ref="Q26:S35"/>
    <mergeCell ref="D26:J26"/>
    <mergeCell ref="C29:M34"/>
    <mergeCell ref="L23:O23"/>
    <mergeCell ref="B23:C23"/>
    <mergeCell ref="L18:O18"/>
    <mergeCell ref="L12:O12"/>
    <mergeCell ref="L13:O13"/>
    <mergeCell ref="L14:O14"/>
    <mergeCell ref="L15:O15"/>
    <mergeCell ref="L16:O16"/>
    <mergeCell ref="L17:O17"/>
    <mergeCell ref="B12:C12"/>
    <mergeCell ref="B13:C13"/>
    <mergeCell ref="B14:C14"/>
    <mergeCell ref="B15:C15"/>
    <mergeCell ref="B16:C16"/>
    <mergeCell ref="B17:C17"/>
    <mergeCell ref="B18:C18"/>
  </mergeCells>
  <conditionalFormatting sqref="M3:S3">
    <cfRule type="containsBlanks" dxfId="14" priority="10">
      <formula>LEN(TRIM(M3))=0</formula>
    </cfRule>
  </conditionalFormatting>
  <conditionalFormatting sqref="M5:S5">
    <cfRule type="containsBlanks" dxfId="13" priority="8">
      <formula>LEN(TRIM(M5))=0</formula>
    </cfRule>
  </conditionalFormatting>
  <conditionalFormatting sqref="G2:L2">
    <cfRule type="containsBlanks" dxfId="12" priority="11">
      <formula>LEN(TRIM(G2))=0</formula>
    </cfRule>
  </conditionalFormatting>
  <conditionalFormatting sqref="G3:L3">
    <cfRule type="containsBlanks" dxfId="11" priority="6">
      <formula>LEN(TRIM(G3))=0</formula>
    </cfRule>
  </conditionalFormatting>
  <conditionalFormatting sqref="G4:L5">
    <cfRule type="containsBlanks" dxfId="10" priority="5">
      <formula>LEN(TRIM(G4))=0</formula>
    </cfRule>
  </conditionalFormatting>
  <conditionalFormatting sqref="Q8">
    <cfRule type="containsBlanks" dxfId="9" priority="4">
      <formula>LEN(TRIM(Q8))=0</formula>
    </cfRule>
  </conditionalFormatting>
  <conditionalFormatting sqref="I7">
    <cfRule type="containsBlanks" dxfId="8" priority="3">
      <formula>LEN(TRIM(I7))=0</formula>
    </cfRule>
  </conditionalFormatting>
  <conditionalFormatting sqref="V11:W11">
    <cfRule type="containsBlanks" dxfId="7" priority="2">
      <formula>LEN(TRIM(V11))=0</formula>
    </cfRule>
  </conditionalFormatting>
  <conditionalFormatting sqref="B8:N9">
    <cfRule type="containsErrors" dxfId="6" priority="1">
      <formula>ISERROR(B8)</formula>
    </cfRule>
  </conditionalFormatting>
  <dataValidations xWindow="646" yWindow="324" count="1">
    <dataValidation type="time" allowBlank="1" showInputMessage="1" showErrorMessage="1" errorTitle="Time Format Error" error="Please use  24  hour time:  8:00 A.M or 20:00 FOR 8:00 P.M " promptTitle="Time Format " prompt="Please use  24  hour time:  8:00 A.M or 20:00 FOR 8:00 P.M " sqref="E12:J25" xr:uid="{00000000-0002-0000-0000-000000000000}">
      <formula1>0</formula1>
      <formula2>0.999305555555556</formula2>
    </dataValidation>
  </dataValidations>
  <hyperlinks>
    <hyperlink ref="C1:S1" r:id="rId1" display="Bi-Weekly                                           *You may email  timesheets to cds@cdsintexas.com or reference the pay schedule for the appropriate fax number to send in your timesheet (Click Here For Reference Link)" xr:uid="{00000000-0004-0000-0000-000000000000}"/>
  </hyperlinks>
  <printOptions horizontalCentered="1" verticalCentered="1"/>
  <pageMargins left="0.25" right="0.25" top="0.25" bottom="0.25" header="0.05" footer="0.05"/>
  <pageSetup scale="65" orientation="landscape" r:id="rId2"/>
  <headerFooter alignWithMargins="0">
    <oddHeader>&amp;C&amp;"Arial,Bold"DOCUMENTATION OF SERVICES DELIVERED - CDS</oddHeader>
  </headerFooter>
  <drawing r:id="rId3"/>
  <extLst>
    <ext xmlns:x14="http://schemas.microsoft.com/office/spreadsheetml/2009/9/main" uri="{CCE6A557-97BC-4b89-ADB6-D9C93CAAB3DF}">
      <x14:dataValidations xmlns:xm="http://schemas.microsoft.com/office/excel/2006/main" xWindow="646" yWindow="324" count="6">
        <x14:dataValidation type="list" allowBlank="1" showInputMessage="1" showErrorMessage="1" xr:uid="{00000000-0002-0000-0000-000002000000}">
          <x14:formula1>
            <xm:f>'List Info'!$F$2:$F$3</xm:f>
          </x14:formula1>
          <xm:sqref>I7</xm:sqref>
        </x14:dataValidation>
        <x14:dataValidation type="list" allowBlank="1" showInputMessage="1" showErrorMessage="1" xr:uid="{00000000-0002-0000-0000-000004000000}">
          <x14:formula1>
            <xm:f>'List Info'!$B$2:$B$11</xm:f>
          </x14:formula1>
          <xm:sqref>V11:W11</xm:sqref>
        </x14:dataValidation>
        <x14:dataValidation type="list" allowBlank="1" showInputMessage="1" showErrorMessage="1" promptTitle="Select Program" xr:uid="{00000000-0002-0000-0000-000005000000}">
          <x14:formula1>
            <xm:f>'List Info'!$B$2:$B$11</xm:f>
          </x14:formula1>
          <xm:sqref>M3:S3</xm:sqref>
        </x14:dataValidation>
        <x14:dataValidation type="list" allowBlank="1" showInputMessage="1" showErrorMessage="1" xr:uid="{00000000-0002-0000-0000-000006000000}">
          <x14:formula1>
            <xm:f>'List Info'!$O$2:$O$31</xm:f>
          </x14:formula1>
          <xm:sqref>Q8</xm:sqref>
        </x14:dataValidation>
        <x14:dataValidation type="list" allowBlank="1" showInputMessage="1" showErrorMessage="1" xr:uid="{00000000-0002-0000-0000-000007000000}">
          <x14:formula1>
            <xm:f>'List Info'!$J$5</xm:f>
          </x14:formula1>
          <xm:sqref>S7</xm:sqref>
        </x14:dataValidation>
        <x14:dataValidation type="list" allowBlank="1" showInputMessage="1" showErrorMessage="1" xr:uid="{00000000-0002-0000-0000-000003000000}">
          <x14:formula1>
            <xm:f>'List Info'!$C$2:$C$16</xm:f>
          </x14:formula1>
          <xm:sqref>M5:S5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72"/>
  <sheetViews>
    <sheetView workbookViewId="0">
      <selection activeCell="E10" sqref="E10"/>
    </sheetView>
  </sheetViews>
  <sheetFormatPr defaultColWidth="9.109375" defaultRowHeight="13.2" x14ac:dyDescent="0.25"/>
  <cols>
    <col min="1" max="1" width="9.109375" style="92"/>
    <col min="2" max="2" width="16.88671875" style="92" customWidth="1"/>
    <col min="3" max="3" width="12.88671875" style="92" customWidth="1"/>
    <col min="4" max="4" width="19.44140625" style="92" bestFit="1" customWidth="1"/>
    <col min="5" max="5" width="10.109375" style="92" bestFit="1" customWidth="1"/>
    <col min="6" max="6" width="10.109375" style="92" customWidth="1"/>
    <col min="7" max="8" width="9.109375" style="92" customWidth="1"/>
    <col min="9" max="9" width="1.88671875" style="92" bestFit="1" customWidth="1"/>
    <col min="10" max="11" width="8.6640625" style="92" bestFit="1" customWidth="1"/>
    <col min="12" max="12" width="7" style="92" bestFit="1" customWidth="1"/>
    <col min="13" max="13" width="7.88671875" style="92" bestFit="1" customWidth="1"/>
    <col min="14" max="14" width="9.109375" style="92" customWidth="1"/>
    <col min="15" max="15" width="3" style="92" bestFit="1" customWidth="1"/>
    <col min="16" max="17" width="9.109375" style="92" customWidth="1"/>
    <col min="18" max="18" width="10.109375" style="92" bestFit="1" customWidth="1"/>
    <col min="19" max="22" width="9.109375" style="92" customWidth="1"/>
    <col min="23" max="23" width="9.109375" style="92"/>
    <col min="24" max="25" width="9.109375" style="92" customWidth="1"/>
    <col min="26" max="16384" width="9.109375" style="92"/>
  </cols>
  <sheetData>
    <row r="1" spans="2:16" x14ac:dyDescent="0.25">
      <c r="C1" s="92" t="s">
        <v>118</v>
      </c>
      <c r="D1" s="92" t="s">
        <v>119</v>
      </c>
    </row>
    <row r="2" spans="2:16" x14ac:dyDescent="0.25">
      <c r="B2" s="89" t="s">
        <v>24</v>
      </c>
      <c r="C2" s="89" t="s">
        <v>29</v>
      </c>
      <c r="D2" s="92" t="s">
        <v>117</v>
      </c>
      <c r="E2" s="89"/>
      <c r="F2" s="89" t="s">
        <v>30</v>
      </c>
      <c r="G2" s="89"/>
      <c r="H2" s="90"/>
      <c r="I2" s="90"/>
      <c r="J2" s="90"/>
      <c r="K2" s="90"/>
      <c r="L2" s="90"/>
      <c r="M2" s="90"/>
      <c r="N2" s="90"/>
      <c r="O2" s="91">
        <v>1</v>
      </c>
      <c r="P2" s="90"/>
    </row>
    <row r="3" spans="2:16" x14ac:dyDescent="0.25">
      <c r="B3" s="90" t="s">
        <v>17</v>
      </c>
      <c r="C3" s="90" t="s">
        <v>25</v>
      </c>
      <c r="D3" s="92" t="s">
        <v>117</v>
      </c>
      <c r="E3" s="90"/>
      <c r="F3" s="90" t="s">
        <v>31</v>
      </c>
      <c r="G3" s="90"/>
      <c r="H3" s="90"/>
      <c r="I3" s="90"/>
      <c r="J3" s="90"/>
      <c r="K3" s="90"/>
      <c r="L3" s="90"/>
      <c r="M3" s="90"/>
      <c r="N3" s="90"/>
      <c r="O3" s="91">
        <v>2</v>
      </c>
      <c r="P3" s="90"/>
    </row>
    <row r="4" spans="2:16" x14ac:dyDescent="0.25">
      <c r="B4" s="90" t="s">
        <v>18</v>
      </c>
      <c r="C4" s="90" t="s">
        <v>26</v>
      </c>
      <c r="D4" s="92" t="s">
        <v>117</v>
      </c>
      <c r="E4" s="90"/>
      <c r="F4" s="90"/>
      <c r="G4" s="90"/>
      <c r="H4" s="90"/>
      <c r="I4" s="90"/>
      <c r="J4" s="90"/>
      <c r="K4" s="90"/>
      <c r="L4" s="90"/>
      <c r="M4" s="90"/>
      <c r="N4" s="90"/>
      <c r="O4" s="91">
        <v>3</v>
      </c>
      <c r="P4" s="90"/>
    </row>
    <row r="5" spans="2:16" x14ac:dyDescent="0.25">
      <c r="B5" s="90" t="s">
        <v>19</v>
      </c>
      <c r="C5" s="90" t="s">
        <v>27</v>
      </c>
      <c r="D5" s="92" t="s">
        <v>117</v>
      </c>
      <c r="E5" s="90"/>
      <c r="F5" s="90"/>
      <c r="G5" s="90"/>
      <c r="H5" s="90"/>
      <c r="I5" s="90"/>
      <c r="J5" s="90">
        <v>2024</v>
      </c>
      <c r="K5" s="90"/>
      <c r="L5" s="90"/>
      <c r="M5" s="90"/>
      <c r="N5" s="90"/>
      <c r="O5" s="91">
        <v>4</v>
      </c>
      <c r="P5" s="90"/>
    </row>
    <row r="6" spans="2:16" x14ac:dyDescent="0.25">
      <c r="B6" s="90" t="s">
        <v>20</v>
      </c>
      <c r="C6" s="130" t="s">
        <v>126</v>
      </c>
      <c r="D6" s="129" t="s">
        <v>117</v>
      </c>
      <c r="E6" s="90"/>
      <c r="F6" s="90"/>
      <c r="G6" s="90"/>
      <c r="H6" s="90"/>
      <c r="I6" s="90"/>
      <c r="J6" s="90"/>
      <c r="K6" s="90"/>
      <c r="L6" s="90"/>
      <c r="M6" s="90"/>
      <c r="N6" s="90"/>
      <c r="O6" s="91">
        <v>5</v>
      </c>
      <c r="P6" s="90"/>
    </row>
    <row r="7" spans="2:16" x14ac:dyDescent="0.25">
      <c r="B7" s="90" t="s">
        <v>22</v>
      </c>
      <c r="C7" s="90" t="s">
        <v>122</v>
      </c>
      <c r="D7" s="92" t="s">
        <v>117</v>
      </c>
      <c r="E7" s="90"/>
      <c r="F7" s="90"/>
      <c r="G7" s="90"/>
      <c r="H7" s="90"/>
      <c r="I7" s="90"/>
      <c r="J7" s="90"/>
      <c r="K7" s="90"/>
      <c r="L7" s="90"/>
      <c r="M7" s="90"/>
      <c r="N7" s="90"/>
      <c r="O7" s="91">
        <v>6</v>
      </c>
      <c r="P7" s="90"/>
    </row>
    <row r="8" spans="2:16" x14ac:dyDescent="0.25">
      <c r="B8" s="90" t="s">
        <v>23</v>
      </c>
      <c r="C8" s="92" t="s">
        <v>123</v>
      </c>
      <c r="D8" s="92" t="s">
        <v>117</v>
      </c>
      <c r="E8" s="90"/>
      <c r="F8" s="90"/>
      <c r="G8" s="90"/>
      <c r="H8" s="90"/>
      <c r="I8" s="90"/>
      <c r="J8" s="90"/>
      <c r="K8" s="90"/>
      <c r="L8" s="90"/>
      <c r="M8" s="90"/>
      <c r="N8" s="90"/>
      <c r="O8" s="91">
        <v>7</v>
      </c>
      <c r="P8" s="90"/>
    </row>
    <row r="9" spans="2:16" x14ac:dyDescent="0.25">
      <c r="B9" s="90" t="s">
        <v>21</v>
      </c>
      <c r="C9" s="92" t="s">
        <v>124</v>
      </c>
      <c r="D9" s="92" t="s">
        <v>117</v>
      </c>
      <c r="E9" s="90"/>
      <c r="F9" s="90"/>
      <c r="G9" s="90"/>
      <c r="H9" s="90"/>
      <c r="I9" s="90"/>
      <c r="J9" s="90"/>
      <c r="K9" s="90"/>
      <c r="L9" s="90"/>
      <c r="M9" s="90"/>
      <c r="N9" s="90"/>
      <c r="O9" s="91">
        <v>8</v>
      </c>
      <c r="P9" s="90"/>
    </row>
    <row r="10" spans="2:16" x14ac:dyDescent="0.25">
      <c r="B10" s="90" t="s">
        <v>114</v>
      </c>
      <c r="C10" s="92" t="s">
        <v>125</v>
      </c>
      <c r="D10" s="92" t="s">
        <v>117</v>
      </c>
      <c r="E10" s="90"/>
      <c r="F10" s="90"/>
      <c r="G10" s="90"/>
      <c r="H10" s="90"/>
      <c r="I10" s="90"/>
      <c r="J10" s="90"/>
      <c r="K10" s="90"/>
      <c r="L10" s="90"/>
      <c r="M10" s="90"/>
      <c r="N10" s="90"/>
      <c r="O10" s="91">
        <v>9</v>
      </c>
      <c r="P10" s="90"/>
    </row>
    <row r="11" spans="2:16" x14ac:dyDescent="0.25">
      <c r="B11" s="90"/>
      <c r="C11" s="90" t="s">
        <v>28</v>
      </c>
      <c r="D11" s="92" t="s">
        <v>117</v>
      </c>
      <c r="E11" s="90"/>
      <c r="F11" s="90"/>
      <c r="G11" s="90"/>
      <c r="H11" s="90"/>
      <c r="I11" s="90"/>
      <c r="J11" s="90"/>
      <c r="K11" s="90"/>
      <c r="L11" s="90"/>
      <c r="M11" s="90"/>
      <c r="N11" s="90"/>
      <c r="O11" s="91">
        <v>10</v>
      </c>
      <c r="P11" s="90"/>
    </row>
    <row r="12" spans="2:16" x14ac:dyDescent="0.25">
      <c r="C12" s="90" t="s">
        <v>109</v>
      </c>
      <c r="D12" s="92" t="s">
        <v>116</v>
      </c>
      <c r="E12" s="90"/>
      <c r="F12" s="90"/>
      <c r="G12" s="90"/>
      <c r="H12" s="90"/>
      <c r="I12" s="90"/>
      <c r="J12" s="90"/>
      <c r="K12" s="90"/>
      <c r="L12" s="90"/>
      <c r="M12" s="90"/>
      <c r="N12" s="90"/>
      <c r="O12" s="91">
        <v>11</v>
      </c>
      <c r="P12" s="90"/>
    </row>
    <row r="13" spans="2:16" x14ac:dyDescent="0.25">
      <c r="C13" s="90" t="s">
        <v>110</v>
      </c>
      <c r="D13" s="92" t="s">
        <v>116</v>
      </c>
      <c r="E13" s="90"/>
      <c r="G13" s="90"/>
      <c r="H13" s="90"/>
      <c r="I13" s="90"/>
      <c r="L13" s="90"/>
      <c r="M13" s="90"/>
      <c r="N13" s="90"/>
      <c r="O13" s="91">
        <v>12</v>
      </c>
      <c r="P13" s="90"/>
    </row>
    <row r="14" spans="2:16" x14ac:dyDescent="0.25">
      <c r="C14" s="90" t="s">
        <v>111</v>
      </c>
      <c r="D14" s="92" t="s">
        <v>116</v>
      </c>
      <c r="E14" s="90"/>
      <c r="G14" s="90"/>
      <c r="H14" s="90"/>
      <c r="I14" s="90"/>
      <c r="J14" s="90"/>
      <c r="K14" s="90"/>
      <c r="L14" s="90"/>
      <c r="M14" s="90"/>
      <c r="N14" s="90"/>
      <c r="O14" s="91"/>
      <c r="P14" s="90"/>
    </row>
    <row r="15" spans="2:16" x14ac:dyDescent="0.25">
      <c r="C15" s="90" t="s">
        <v>112</v>
      </c>
      <c r="D15" s="92" t="s">
        <v>116</v>
      </c>
      <c r="E15" s="90"/>
      <c r="G15" s="90"/>
      <c r="H15" s="90"/>
      <c r="I15" s="90"/>
      <c r="J15" s="90"/>
      <c r="K15" s="90"/>
      <c r="L15" s="90"/>
      <c r="M15" s="90"/>
      <c r="N15" s="90"/>
      <c r="O15" s="91"/>
      <c r="P15" s="90"/>
    </row>
    <row r="16" spans="2:16" x14ac:dyDescent="0.25">
      <c r="C16" s="90" t="s">
        <v>113</v>
      </c>
      <c r="D16" s="92" t="s">
        <v>116</v>
      </c>
      <c r="E16" s="90"/>
      <c r="G16" s="90"/>
      <c r="H16" s="90"/>
      <c r="I16" s="90"/>
      <c r="J16" s="90"/>
      <c r="K16" s="90"/>
      <c r="L16" s="90"/>
      <c r="M16" s="90"/>
      <c r="N16" s="90"/>
      <c r="O16" s="91"/>
      <c r="P16" s="90"/>
    </row>
    <row r="17" spans="1:16" x14ac:dyDescent="0.25">
      <c r="C17" s="90"/>
      <c r="E17" s="90"/>
      <c r="G17" s="90"/>
      <c r="H17" s="90"/>
      <c r="I17" s="90"/>
      <c r="J17" s="90"/>
      <c r="K17" s="90"/>
      <c r="L17" s="90"/>
      <c r="M17" s="90"/>
      <c r="N17" s="90"/>
      <c r="O17" s="91"/>
      <c r="P17" s="90"/>
    </row>
    <row r="18" spans="1:16" ht="13.8" thickBot="1" x14ac:dyDescent="0.3">
      <c r="B18" s="90"/>
      <c r="C18" s="90"/>
      <c r="D18" s="124" t="s">
        <v>107</v>
      </c>
      <c r="E18" s="90">
        <v>2024</v>
      </c>
      <c r="F18" s="90"/>
      <c r="G18" s="90"/>
      <c r="H18" s="90"/>
      <c r="I18" s="90"/>
      <c r="J18" s="90"/>
      <c r="K18" s="90"/>
      <c r="L18" s="90"/>
      <c r="M18" s="90"/>
      <c r="N18" s="90"/>
      <c r="O18" s="91">
        <v>13</v>
      </c>
      <c r="P18" s="90"/>
    </row>
    <row r="19" spans="1:16" ht="16.2" thickBot="1" x14ac:dyDescent="0.3">
      <c r="A19" s="118">
        <f>Timesheet!Q8</f>
        <v>1</v>
      </c>
      <c r="B19" s="98">
        <f>IF(A19=26,1,A19)</f>
        <v>1</v>
      </c>
      <c r="C19" s="222" t="str">
        <f ca="1">"Current Pay Period: "&amp;VLOOKUP("Current →",A21:B72,2,FALSE)&amp;"  -  "&amp;VLOOKUP("Current →",A21:C72,3,FALSE)</f>
        <v>Current Pay Period: 2  -  12/24 to 1/6</v>
      </c>
      <c r="D19" s="223"/>
      <c r="E19" s="223"/>
      <c r="F19" s="224"/>
      <c r="G19"/>
      <c r="H19" s="90"/>
      <c r="I19" s="90"/>
      <c r="J19" s="90"/>
      <c r="K19" s="90"/>
      <c r="L19" s="90"/>
      <c r="M19" s="90"/>
      <c r="N19" s="90"/>
      <c r="O19" s="91">
        <v>14</v>
      </c>
      <c r="P19" s="90"/>
    </row>
    <row r="20" spans="1:16" ht="13.8" thickBot="1" x14ac:dyDescent="0.3">
      <c r="B20" s="225" t="s">
        <v>105</v>
      </c>
      <c r="C20" s="226"/>
      <c r="D20" s="225" t="s">
        <v>106</v>
      </c>
      <c r="E20" s="227"/>
      <c r="F20" s="226"/>
      <c r="G20"/>
      <c r="H20" s="90"/>
      <c r="I20" s="90"/>
      <c r="J20" s="90"/>
      <c r="K20" s="90"/>
      <c r="L20" s="90"/>
      <c r="M20" s="90"/>
      <c r="N20" s="90"/>
      <c r="O20" s="91">
        <v>15</v>
      </c>
      <c r="P20" s="90"/>
    </row>
    <row r="21" spans="1:16" x14ac:dyDescent="0.25">
      <c r="A21" t="str">
        <f ca="1">IF(AND(TODAY()&lt;=F21,TODAY()&gt;=E21),"Current →","")</f>
        <v/>
      </c>
      <c r="B21" s="99">
        <f t="shared" ref="B21:B45" si="0">IF(A$19&gt;D21,"",D21)</f>
        <v>1</v>
      </c>
      <c r="C21" s="100" t="str">
        <f t="shared" ref="C21:C72" si="1">MONTH(E21)&amp;"/"&amp;DAY(E21)&amp;" to "&amp;MONTH(F21)&amp;"/"&amp;DAY(F21)</f>
        <v>12/10 to 12/23</v>
      </c>
      <c r="D21" s="101">
        <v>1</v>
      </c>
      <c r="E21" s="102">
        <v>45270</v>
      </c>
      <c r="F21" s="103">
        <f>E21+13</f>
        <v>45283</v>
      </c>
      <c r="G21"/>
      <c r="H21" s="90"/>
      <c r="I21" s="90"/>
      <c r="J21" s="90"/>
      <c r="K21" s="90"/>
      <c r="L21" s="90"/>
      <c r="M21" s="90"/>
      <c r="N21" s="90"/>
      <c r="O21" s="91">
        <v>16</v>
      </c>
      <c r="P21" s="90"/>
    </row>
    <row r="22" spans="1:16" x14ac:dyDescent="0.25">
      <c r="A22" t="str">
        <f t="shared" ref="A22:A72" ca="1" si="2">IF(AND(TODAY()&lt;=F22,TODAY()&gt;=E22),"Current →","")</f>
        <v>Current →</v>
      </c>
      <c r="B22" s="104">
        <f t="shared" si="0"/>
        <v>2</v>
      </c>
      <c r="C22" s="105" t="str">
        <f t="shared" si="1"/>
        <v>12/24 to 1/6</v>
      </c>
      <c r="D22" s="106">
        <v>2</v>
      </c>
      <c r="E22" s="102">
        <f>F21+1</f>
        <v>45284</v>
      </c>
      <c r="F22" s="107">
        <f>E22+13</f>
        <v>45297</v>
      </c>
      <c r="G22"/>
      <c r="H22" s="90"/>
      <c r="I22" s="90"/>
      <c r="J22" s="90"/>
      <c r="K22" s="90"/>
      <c r="L22" s="90"/>
      <c r="M22" s="90"/>
      <c r="N22" s="90"/>
      <c r="O22" s="91">
        <v>17</v>
      </c>
      <c r="P22" s="90"/>
    </row>
    <row r="23" spans="1:16" x14ac:dyDescent="0.25">
      <c r="A23" t="str">
        <f t="shared" ca="1" si="2"/>
        <v/>
      </c>
      <c r="B23" s="104">
        <f t="shared" si="0"/>
        <v>3</v>
      </c>
      <c r="C23" s="105" t="str">
        <f t="shared" si="1"/>
        <v>1/7 to 1/20</v>
      </c>
      <c r="D23" s="106">
        <v>3</v>
      </c>
      <c r="E23" s="102">
        <f>F22+1</f>
        <v>45298</v>
      </c>
      <c r="F23" s="107">
        <f>E23+13</f>
        <v>45311</v>
      </c>
      <c r="G23"/>
      <c r="H23" s="90"/>
      <c r="I23" s="90"/>
      <c r="J23" s="90"/>
      <c r="K23" s="90"/>
      <c r="L23" s="90"/>
      <c r="M23" s="90"/>
      <c r="N23" s="90"/>
      <c r="O23" s="91">
        <v>18</v>
      </c>
      <c r="P23" s="90"/>
    </row>
    <row r="24" spans="1:16" x14ac:dyDescent="0.25">
      <c r="A24" t="str">
        <f t="shared" ca="1" si="2"/>
        <v/>
      </c>
      <c r="B24" s="104">
        <f t="shared" si="0"/>
        <v>4</v>
      </c>
      <c r="C24" s="105" t="str">
        <f t="shared" si="1"/>
        <v>1/21 to 2/3</v>
      </c>
      <c r="D24" s="106">
        <v>4</v>
      </c>
      <c r="E24" s="102">
        <f t="shared" ref="E24:E72" si="3">F23+1</f>
        <v>45312</v>
      </c>
      <c r="F24" s="107">
        <f t="shared" ref="F24:F72" si="4">E24+13</f>
        <v>45325</v>
      </c>
      <c r="G24"/>
      <c r="H24" s="90"/>
      <c r="I24" s="90"/>
      <c r="J24" s="90"/>
      <c r="K24" s="90"/>
      <c r="L24" s="90"/>
      <c r="M24" s="90"/>
      <c r="N24" s="90"/>
      <c r="O24" s="91">
        <v>19</v>
      </c>
      <c r="P24" s="90"/>
    </row>
    <row r="25" spans="1:16" x14ac:dyDescent="0.25">
      <c r="A25" t="str">
        <f t="shared" ca="1" si="2"/>
        <v/>
      </c>
      <c r="B25" s="104">
        <f t="shared" si="0"/>
        <v>5</v>
      </c>
      <c r="C25" s="105" t="str">
        <f t="shared" si="1"/>
        <v>2/4 to 2/17</v>
      </c>
      <c r="D25" s="106">
        <v>5</v>
      </c>
      <c r="E25" s="102">
        <f t="shared" si="3"/>
        <v>45326</v>
      </c>
      <c r="F25" s="107">
        <f t="shared" si="4"/>
        <v>45339</v>
      </c>
      <c r="G25"/>
      <c r="H25" s="90"/>
      <c r="I25" s="90"/>
      <c r="J25" s="90"/>
      <c r="K25" s="90"/>
      <c r="L25" s="90"/>
      <c r="M25" s="90"/>
      <c r="N25" s="90"/>
      <c r="O25" s="91">
        <v>20</v>
      </c>
      <c r="P25" s="90"/>
    </row>
    <row r="26" spans="1:16" x14ac:dyDescent="0.25">
      <c r="A26" t="str">
        <f t="shared" ca="1" si="2"/>
        <v/>
      </c>
      <c r="B26" s="104">
        <f t="shared" si="0"/>
        <v>6</v>
      </c>
      <c r="C26" s="105" t="str">
        <f t="shared" si="1"/>
        <v>2/18 to 3/2</v>
      </c>
      <c r="D26" s="106">
        <v>6</v>
      </c>
      <c r="E26" s="102">
        <f t="shared" si="3"/>
        <v>45340</v>
      </c>
      <c r="F26" s="107">
        <f t="shared" si="4"/>
        <v>45353</v>
      </c>
      <c r="G26"/>
      <c r="H26" s="90"/>
      <c r="I26" s="90"/>
      <c r="J26" s="90"/>
      <c r="K26" s="90"/>
      <c r="L26" s="90"/>
      <c r="M26" s="90"/>
      <c r="N26" s="90"/>
      <c r="O26" s="91">
        <v>21</v>
      </c>
      <c r="P26" s="90"/>
    </row>
    <row r="27" spans="1:16" x14ac:dyDescent="0.25">
      <c r="A27" t="str">
        <f t="shared" ca="1" si="2"/>
        <v/>
      </c>
      <c r="B27" s="104">
        <f t="shared" si="0"/>
        <v>7</v>
      </c>
      <c r="C27" s="105" t="str">
        <f t="shared" si="1"/>
        <v>3/3 to 3/16</v>
      </c>
      <c r="D27" s="106">
        <v>7</v>
      </c>
      <c r="E27" s="102">
        <f t="shared" si="3"/>
        <v>45354</v>
      </c>
      <c r="F27" s="107">
        <f t="shared" si="4"/>
        <v>45367</v>
      </c>
      <c r="G27"/>
      <c r="H27" s="90"/>
      <c r="I27" s="90"/>
      <c r="J27" s="90"/>
      <c r="K27" s="90"/>
      <c r="L27" s="90"/>
      <c r="M27" s="90"/>
      <c r="N27" s="90"/>
      <c r="O27" s="91">
        <v>22</v>
      </c>
      <c r="P27" s="90"/>
    </row>
    <row r="28" spans="1:16" x14ac:dyDescent="0.25">
      <c r="A28" t="str">
        <f t="shared" ca="1" si="2"/>
        <v/>
      </c>
      <c r="B28" s="104">
        <f t="shared" si="0"/>
        <v>8</v>
      </c>
      <c r="C28" s="105" t="str">
        <f t="shared" si="1"/>
        <v>3/17 to 3/30</v>
      </c>
      <c r="D28" s="106">
        <v>8</v>
      </c>
      <c r="E28" s="102">
        <f t="shared" si="3"/>
        <v>45368</v>
      </c>
      <c r="F28" s="107">
        <f t="shared" si="4"/>
        <v>45381</v>
      </c>
      <c r="G28"/>
      <c r="H28" s="90"/>
      <c r="I28" s="93">
        <v>1</v>
      </c>
      <c r="J28" s="94">
        <v>43085</v>
      </c>
      <c r="K28" s="94">
        <v>43099</v>
      </c>
      <c r="L28" s="93" t="s">
        <v>60</v>
      </c>
      <c r="M28" s="93" t="s">
        <v>58</v>
      </c>
      <c r="N28" s="90"/>
      <c r="O28" s="91">
        <v>23</v>
      </c>
      <c r="P28" s="90"/>
    </row>
    <row r="29" spans="1:16" x14ac:dyDescent="0.25">
      <c r="A29" t="str">
        <f t="shared" ca="1" si="2"/>
        <v/>
      </c>
      <c r="B29" s="104">
        <f t="shared" si="0"/>
        <v>9</v>
      </c>
      <c r="C29" s="105" t="str">
        <f t="shared" si="1"/>
        <v>3/31 to 4/13</v>
      </c>
      <c r="D29" s="106">
        <v>9</v>
      </c>
      <c r="E29" s="102">
        <f t="shared" si="3"/>
        <v>45382</v>
      </c>
      <c r="F29" s="107">
        <f t="shared" si="4"/>
        <v>45395</v>
      </c>
      <c r="G29"/>
      <c r="H29" s="90"/>
      <c r="I29" s="90"/>
      <c r="J29" s="90"/>
      <c r="K29" s="90"/>
      <c r="L29" s="90"/>
      <c r="M29" s="90"/>
      <c r="N29" s="90"/>
      <c r="O29" s="91">
        <v>24</v>
      </c>
      <c r="P29" s="90"/>
    </row>
    <row r="30" spans="1:16" x14ac:dyDescent="0.25">
      <c r="A30" t="str">
        <f t="shared" ca="1" si="2"/>
        <v/>
      </c>
      <c r="B30" s="104">
        <f t="shared" si="0"/>
        <v>10</v>
      </c>
      <c r="C30" s="105" t="str">
        <f t="shared" si="1"/>
        <v>4/14 to 4/27</v>
      </c>
      <c r="D30" s="106">
        <v>10</v>
      </c>
      <c r="E30" s="102">
        <f t="shared" si="3"/>
        <v>45396</v>
      </c>
      <c r="F30" s="107">
        <f t="shared" si="4"/>
        <v>45409</v>
      </c>
      <c r="G30"/>
      <c r="H30" s="90"/>
      <c r="I30" s="90"/>
      <c r="J30" s="90"/>
      <c r="K30" s="90"/>
      <c r="L30" s="90"/>
      <c r="M30" s="90"/>
      <c r="N30" s="90"/>
      <c r="O30" s="91">
        <v>25</v>
      </c>
      <c r="P30" s="90"/>
    </row>
    <row r="31" spans="1:16" x14ac:dyDescent="0.25">
      <c r="A31" t="str">
        <f t="shared" ca="1" si="2"/>
        <v/>
      </c>
      <c r="B31" s="104">
        <f t="shared" si="0"/>
        <v>11</v>
      </c>
      <c r="C31" s="105" t="str">
        <f t="shared" si="1"/>
        <v>4/28 to 5/11</v>
      </c>
      <c r="D31" s="106">
        <v>11</v>
      </c>
      <c r="E31" s="102">
        <f t="shared" si="3"/>
        <v>45410</v>
      </c>
      <c r="F31" s="107">
        <f t="shared" si="4"/>
        <v>45423</v>
      </c>
      <c r="G31"/>
      <c r="H31" s="90"/>
      <c r="I31" s="90"/>
      <c r="J31" s="90"/>
      <c r="K31" s="90"/>
      <c r="L31" s="90"/>
      <c r="M31" s="90"/>
      <c r="N31" s="90"/>
      <c r="O31" s="91">
        <v>26</v>
      </c>
      <c r="P31" s="90"/>
    </row>
    <row r="32" spans="1:16" x14ac:dyDescent="0.25">
      <c r="A32" t="str">
        <f t="shared" ca="1" si="2"/>
        <v/>
      </c>
      <c r="B32" s="104">
        <f t="shared" si="0"/>
        <v>12</v>
      </c>
      <c r="C32" s="105" t="str">
        <f t="shared" si="1"/>
        <v>5/12 to 5/25</v>
      </c>
      <c r="D32" s="106">
        <v>12</v>
      </c>
      <c r="E32" s="102">
        <f t="shared" si="3"/>
        <v>45424</v>
      </c>
      <c r="F32" s="107">
        <f t="shared" si="4"/>
        <v>45437</v>
      </c>
      <c r="G32"/>
      <c r="H32" s="90"/>
      <c r="P32" s="90"/>
    </row>
    <row r="33" spans="1:22" ht="13.2" customHeight="1" x14ac:dyDescent="0.25">
      <c r="A33" t="str">
        <f t="shared" ca="1" si="2"/>
        <v/>
      </c>
      <c r="B33" s="104">
        <f t="shared" si="0"/>
        <v>13</v>
      </c>
      <c r="C33" s="105" t="str">
        <f t="shared" si="1"/>
        <v>5/26 to 6/8</v>
      </c>
      <c r="D33" s="106">
        <v>13</v>
      </c>
      <c r="E33" s="102">
        <f t="shared" si="3"/>
        <v>45438</v>
      </c>
      <c r="F33" s="107">
        <f t="shared" si="4"/>
        <v>45451</v>
      </c>
      <c r="G33"/>
      <c r="H33" s="90"/>
      <c r="J33" s="128" t="s">
        <v>115</v>
      </c>
      <c r="K33" s="128"/>
      <c r="L33" s="128"/>
      <c r="M33" s="128"/>
      <c r="N33" s="128"/>
      <c r="O33" s="128"/>
      <c r="P33" s="128"/>
      <c r="Q33" s="128"/>
      <c r="R33" s="128"/>
      <c r="S33" s="128"/>
      <c r="T33" s="128"/>
      <c r="U33" s="128"/>
      <c r="V33" s="128"/>
    </row>
    <row r="34" spans="1:22" ht="13.2" customHeight="1" x14ac:dyDescent="0.25">
      <c r="A34" t="str">
        <f t="shared" ca="1" si="2"/>
        <v/>
      </c>
      <c r="B34" s="104">
        <f t="shared" si="0"/>
        <v>14</v>
      </c>
      <c r="C34" s="105" t="str">
        <f t="shared" si="1"/>
        <v>6/9 to 6/22</v>
      </c>
      <c r="D34" s="106">
        <v>14</v>
      </c>
      <c r="E34" s="102">
        <f t="shared" si="3"/>
        <v>45452</v>
      </c>
      <c r="F34" s="107">
        <f t="shared" si="4"/>
        <v>45465</v>
      </c>
      <c r="G34"/>
      <c r="H34" s="90"/>
      <c r="J34" s="128"/>
      <c r="K34" s="128"/>
      <c r="L34" s="128"/>
      <c r="M34" s="128"/>
      <c r="N34" s="128"/>
      <c r="O34" s="128"/>
      <c r="P34" s="128"/>
      <c r="Q34" s="128"/>
      <c r="R34" s="128"/>
      <c r="S34" s="128"/>
      <c r="T34" s="128"/>
      <c r="U34" s="128"/>
      <c r="V34" s="128"/>
    </row>
    <row r="35" spans="1:22" x14ac:dyDescent="0.25">
      <c r="A35" t="str">
        <f t="shared" ca="1" si="2"/>
        <v/>
      </c>
      <c r="B35" s="104">
        <f t="shared" si="0"/>
        <v>15</v>
      </c>
      <c r="C35" s="105" t="str">
        <f t="shared" si="1"/>
        <v>6/23 to 7/6</v>
      </c>
      <c r="D35" s="106">
        <v>15</v>
      </c>
      <c r="E35" s="102">
        <f t="shared" si="3"/>
        <v>45466</v>
      </c>
      <c r="F35" s="107">
        <f t="shared" si="4"/>
        <v>45479</v>
      </c>
      <c r="G35"/>
      <c r="H35" s="90"/>
      <c r="P35" s="90"/>
      <c r="R35"/>
      <c r="S35"/>
    </row>
    <row r="36" spans="1:22" x14ac:dyDescent="0.25">
      <c r="A36" t="str">
        <f t="shared" ca="1" si="2"/>
        <v/>
      </c>
      <c r="B36" s="104">
        <f t="shared" si="0"/>
        <v>16</v>
      </c>
      <c r="C36" s="105" t="str">
        <f t="shared" si="1"/>
        <v>7/7 to 7/20</v>
      </c>
      <c r="D36" s="106">
        <v>16</v>
      </c>
      <c r="E36" s="102">
        <f t="shared" si="3"/>
        <v>45480</v>
      </c>
      <c r="F36" s="107">
        <f t="shared" si="4"/>
        <v>45493</v>
      </c>
      <c r="G36"/>
      <c r="H36" s="90"/>
      <c r="I36" s="90"/>
      <c r="J36" s="228" t="s">
        <v>116</v>
      </c>
      <c r="K36" s="228"/>
      <c r="L36" s="228"/>
      <c r="M36" s="228"/>
      <c r="N36" s="228"/>
      <c r="O36" s="228"/>
      <c r="P36" s="228"/>
      <c r="Q36" s="228"/>
      <c r="R36" s="228"/>
      <c r="S36" s="228"/>
      <c r="T36" s="228"/>
      <c r="U36" s="228"/>
      <c r="V36" s="228"/>
    </row>
    <row r="37" spans="1:22" x14ac:dyDescent="0.25">
      <c r="A37" t="str">
        <f t="shared" ca="1" si="2"/>
        <v/>
      </c>
      <c r="B37" s="104">
        <f t="shared" si="0"/>
        <v>17</v>
      </c>
      <c r="C37" s="105" t="str">
        <f t="shared" si="1"/>
        <v>7/21 to 8/3</v>
      </c>
      <c r="D37" s="106">
        <v>17</v>
      </c>
      <c r="E37" s="102">
        <f t="shared" si="3"/>
        <v>45494</v>
      </c>
      <c r="F37" s="107">
        <f t="shared" si="4"/>
        <v>45507</v>
      </c>
      <c r="G37"/>
      <c r="H37" s="90"/>
      <c r="I37" s="90"/>
      <c r="J37" s="228"/>
      <c r="K37" s="228"/>
      <c r="L37" s="228"/>
      <c r="M37" s="228"/>
      <c r="N37" s="228"/>
      <c r="O37" s="228"/>
      <c r="P37" s="228"/>
      <c r="Q37" s="228"/>
      <c r="R37" s="228"/>
      <c r="S37" s="228"/>
      <c r="T37" s="228"/>
      <c r="U37" s="228"/>
      <c r="V37" s="228"/>
    </row>
    <row r="38" spans="1:22" x14ac:dyDescent="0.25">
      <c r="A38" t="str">
        <f t="shared" ca="1" si="2"/>
        <v/>
      </c>
      <c r="B38" s="104">
        <f t="shared" si="0"/>
        <v>18</v>
      </c>
      <c r="C38" s="105" t="str">
        <f t="shared" si="1"/>
        <v>8/4 to 8/17</v>
      </c>
      <c r="D38" s="106">
        <v>18</v>
      </c>
      <c r="E38" s="102">
        <f t="shared" si="3"/>
        <v>45508</v>
      </c>
      <c r="F38" s="107">
        <f t="shared" si="4"/>
        <v>45521</v>
      </c>
      <c r="G38"/>
      <c r="H38" s="90"/>
      <c r="I38" s="90"/>
      <c r="J38" s="90"/>
      <c r="K38" s="90"/>
      <c r="L38" s="90"/>
      <c r="M38" s="90"/>
      <c r="N38" s="90"/>
      <c r="O38" s="90"/>
      <c r="P38" s="90"/>
    </row>
    <row r="39" spans="1:22" x14ac:dyDescent="0.25">
      <c r="A39" t="str">
        <f t="shared" ca="1" si="2"/>
        <v/>
      </c>
      <c r="B39" s="104">
        <f t="shared" si="0"/>
        <v>19</v>
      </c>
      <c r="C39" s="105" t="str">
        <f t="shared" si="1"/>
        <v>8/18 to 8/31</v>
      </c>
      <c r="D39" s="106">
        <v>19</v>
      </c>
      <c r="E39" s="102">
        <f t="shared" si="3"/>
        <v>45522</v>
      </c>
      <c r="F39" s="107">
        <f t="shared" si="4"/>
        <v>45535</v>
      </c>
      <c r="G39"/>
      <c r="H39" s="90"/>
      <c r="I39" s="90"/>
      <c r="J39" s="90"/>
      <c r="K39" s="90"/>
      <c r="L39" s="90"/>
      <c r="M39" s="90"/>
      <c r="N39" s="90"/>
      <c r="O39" s="90"/>
      <c r="P39" s="90"/>
    </row>
    <row r="40" spans="1:22" x14ac:dyDescent="0.25">
      <c r="A40" t="str">
        <f t="shared" ca="1" si="2"/>
        <v/>
      </c>
      <c r="B40" s="104">
        <f t="shared" si="0"/>
        <v>20</v>
      </c>
      <c r="C40" s="105" t="str">
        <f t="shared" si="1"/>
        <v>9/1 to 9/14</v>
      </c>
      <c r="D40" s="106">
        <v>20</v>
      </c>
      <c r="E40" s="102">
        <f t="shared" si="3"/>
        <v>45536</v>
      </c>
      <c r="F40" s="107">
        <f t="shared" si="4"/>
        <v>45549</v>
      </c>
      <c r="G40"/>
      <c r="H40" s="90"/>
      <c r="I40" s="90"/>
      <c r="J40" s="90"/>
      <c r="K40" s="90"/>
      <c r="L40" s="90"/>
      <c r="M40" s="90"/>
      <c r="N40" s="90"/>
      <c r="O40" s="90"/>
      <c r="P40" s="90"/>
    </row>
    <row r="41" spans="1:22" x14ac:dyDescent="0.25">
      <c r="A41" t="str">
        <f t="shared" ca="1" si="2"/>
        <v/>
      </c>
      <c r="B41" s="104">
        <f t="shared" si="0"/>
        <v>21</v>
      </c>
      <c r="C41" s="105" t="str">
        <f t="shared" si="1"/>
        <v>9/15 to 9/28</v>
      </c>
      <c r="D41" s="106">
        <v>21</v>
      </c>
      <c r="E41" s="102">
        <f t="shared" si="3"/>
        <v>45550</v>
      </c>
      <c r="F41" s="107">
        <f t="shared" si="4"/>
        <v>45563</v>
      </c>
      <c r="G41"/>
      <c r="H41" s="90"/>
      <c r="I41" s="90"/>
      <c r="J41" s="90"/>
      <c r="K41" s="90"/>
      <c r="L41" s="90"/>
      <c r="M41" s="90"/>
      <c r="N41" s="90"/>
      <c r="O41" s="90"/>
      <c r="P41" s="90"/>
    </row>
    <row r="42" spans="1:22" x14ac:dyDescent="0.25">
      <c r="A42" t="str">
        <f t="shared" ca="1" si="2"/>
        <v/>
      </c>
      <c r="B42" s="104">
        <f t="shared" si="0"/>
        <v>22</v>
      </c>
      <c r="C42" s="105" t="str">
        <f t="shared" si="1"/>
        <v>9/29 to 10/12</v>
      </c>
      <c r="D42" s="106">
        <v>22</v>
      </c>
      <c r="E42" s="102">
        <f t="shared" si="3"/>
        <v>45564</v>
      </c>
      <c r="F42" s="107">
        <f t="shared" si="4"/>
        <v>45577</v>
      </c>
      <c r="G42"/>
      <c r="H42" s="90"/>
      <c r="I42" s="90"/>
      <c r="J42" s="90"/>
      <c r="K42" s="90"/>
      <c r="L42" s="90"/>
      <c r="M42" s="90"/>
      <c r="N42" s="90"/>
      <c r="O42" s="90"/>
      <c r="P42" s="90"/>
    </row>
    <row r="43" spans="1:22" x14ac:dyDescent="0.25">
      <c r="A43" t="str">
        <f t="shared" ca="1" si="2"/>
        <v/>
      </c>
      <c r="B43" s="104">
        <f t="shared" si="0"/>
        <v>23</v>
      </c>
      <c r="C43" s="105" t="str">
        <f t="shared" si="1"/>
        <v>10/13 to 10/26</v>
      </c>
      <c r="D43" s="106">
        <v>23</v>
      </c>
      <c r="E43" s="102">
        <f t="shared" si="3"/>
        <v>45578</v>
      </c>
      <c r="F43" s="107">
        <f t="shared" si="4"/>
        <v>45591</v>
      </c>
      <c r="G43"/>
      <c r="H43" s="90"/>
      <c r="I43" s="90"/>
      <c r="J43" s="90"/>
      <c r="K43" s="90"/>
      <c r="L43" s="90"/>
      <c r="M43" s="90"/>
      <c r="N43" s="90"/>
      <c r="O43" s="90"/>
      <c r="P43" s="90"/>
    </row>
    <row r="44" spans="1:22" x14ac:dyDescent="0.25">
      <c r="A44" t="str">
        <f t="shared" ca="1" si="2"/>
        <v/>
      </c>
      <c r="B44" s="104">
        <f t="shared" si="0"/>
        <v>24</v>
      </c>
      <c r="C44" s="105" t="str">
        <f t="shared" si="1"/>
        <v>10/27 to 11/9</v>
      </c>
      <c r="D44" s="106">
        <v>24</v>
      </c>
      <c r="E44" s="102">
        <f t="shared" si="3"/>
        <v>45592</v>
      </c>
      <c r="F44" s="107">
        <f t="shared" si="4"/>
        <v>45605</v>
      </c>
      <c r="G44"/>
      <c r="H44" s="90"/>
      <c r="I44" s="90"/>
      <c r="J44" s="90"/>
      <c r="K44" s="90"/>
      <c r="L44" s="90"/>
      <c r="M44" s="90"/>
      <c r="N44" s="90"/>
      <c r="O44" s="90"/>
      <c r="P44" s="90"/>
    </row>
    <row r="45" spans="1:22" x14ac:dyDescent="0.25">
      <c r="A45" t="str">
        <f t="shared" ca="1" si="2"/>
        <v/>
      </c>
      <c r="B45" s="104">
        <f t="shared" si="0"/>
        <v>25</v>
      </c>
      <c r="C45" s="105" t="str">
        <f t="shared" si="1"/>
        <v>11/10 to 11/23</v>
      </c>
      <c r="D45" s="106">
        <v>25</v>
      </c>
      <c r="E45" s="102">
        <f t="shared" si="3"/>
        <v>45606</v>
      </c>
      <c r="F45" s="107">
        <f t="shared" si="4"/>
        <v>45619</v>
      </c>
      <c r="G45"/>
      <c r="H45" s="90"/>
      <c r="I45" s="90"/>
      <c r="J45" s="90"/>
      <c r="K45" s="90"/>
      <c r="L45" s="90"/>
      <c r="M45" s="90"/>
      <c r="N45" s="90"/>
      <c r="O45" s="90"/>
      <c r="P45" s="90"/>
    </row>
    <row r="46" spans="1:22" x14ac:dyDescent="0.25">
      <c r="A46" t="str">
        <f t="shared" ca="1" si="2"/>
        <v/>
      </c>
      <c r="B46" s="104">
        <v>26</v>
      </c>
      <c r="C46" s="105" t="str">
        <f t="shared" si="1"/>
        <v>11/24 to 12/7</v>
      </c>
      <c r="D46" s="106">
        <v>26</v>
      </c>
      <c r="E46" s="102">
        <f t="shared" si="3"/>
        <v>45620</v>
      </c>
      <c r="F46" s="107">
        <f t="shared" si="4"/>
        <v>45633</v>
      </c>
      <c r="G46"/>
      <c r="H46" s="90"/>
      <c r="I46" s="90"/>
      <c r="J46" s="90"/>
      <c r="K46" s="90"/>
      <c r="L46" s="90"/>
      <c r="M46" s="90"/>
      <c r="N46" s="90"/>
      <c r="O46" s="90"/>
      <c r="P46" s="90"/>
    </row>
    <row r="47" spans="1:22" x14ac:dyDescent="0.25">
      <c r="A47" t="str">
        <f t="shared" ca="1" si="2"/>
        <v/>
      </c>
      <c r="B47" s="104" t="str">
        <f t="shared" ref="B47:B72" si="5">IF(B21="",D47,"")</f>
        <v/>
      </c>
      <c r="C47" s="105" t="str">
        <f t="shared" si="1"/>
        <v>12/8 to 12/21</v>
      </c>
      <c r="D47" s="106">
        <v>1</v>
      </c>
      <c r="E47" s="102">
        <f t="shared" si="3"/>
        <v>45634</v>
      </c>
      <c r="F47" s="107">
        <f t="shared" si="4"/>
        <v>45647</v>
      </c>
      <c r="G47"/>
      <c r="H47" s="90"/>
      <c r="I47" s="90"/>
      <c r="J47" s="90"/>
      <c r="K47" s="90"/>
      <c r="L47" s="90"/>
      <c r="M47" s="90"/>
      <c r="N47" s="90"/>
      <c r="O47" s="90"/>
      <c r="P47" s="90"/>
    </row>
    <row r="48" spans="1:22" x14ac:dyDescent="0.25">
      <c r="A48" t="str">
        <f t="shared" ca="1" si="2"/>
        <v/>
      </c>
      <c r="B48" s="104" t="str">
        <f t="shared" si="5"/>
        <v/>
      </c>
      <c r="C48" s="105" t="str">
        <f t="shared" si="1"/>
        <v>12/22 to 1/4</v>
      </c>
      <c r="D48" s="106">
        <v>2</v>
      </c>
      <c r="E48" s="102">
        <f t="shared" si="3"/>
        <v>45648</v>
      </c>
      <c r="F48" s="107">
        <f t="shared" si="4"/>
        <v>45661</v>
      </c>
      <c r="G48"/>
      <c r="H48" s="90"/>
      <c r="I48" s="90"/>
      <c r="J48" s="90"/>
      <c r="K48" s="90"/>
      <c r="L48" s="90"/>
      <c r="M48" s="90"/>
      <c r="N48" s="90"/>
      <c r="O48" s="90"/>
      <c r="P48" s="90"/>
    </row>
    <row r="49" spans="1:16" x14ac:dyDescent="0.25">
      <c r="A49" t="str">
        <f t="shared" ca="1" si="2"/>
        <v/>
      </c>
      <c r="B49" s="104" t="str">
        <f t="shared" si="5"/>
        <v/>
      </c>
      <c r="C49" s="105" t="str">
        <f t="shared" si="1"/>
        <v>1/5 to 1/18</v>
      </c>
      <c r="D49" s="106">
        <v>3</v>
      </c>
      <c r="E49" s="102">
        <f t="shared" si="3"/>
        <v>45662</v>
      </c>
      <c r="F49" s="107">
        <f t="shared" si="4"/>
        <v>45675</v>
      </c>
      <c r="G49"/>
      <c r="H49" s="90"/>
      <c r="I49" s="90"/>
      <c r="J49" s="90"/>
      <c r="K49" s="90"/>
      <c r="L49" s="90"/>
      <c r="M49" s="90"/>
      <c r="N49" s="90"/>
      <c r="O49" s="90"/>
      <c r="P49" s="90"/>
    </row>
    <row r="50" spans="1:16" x14ac:dyDescent="0.25">
      <c r="A50" t="str">
        <f t="shared" ca="1" si="2"/>
        <v/>
      </c>
      <c r="B50" s="104" t="str">
        <f t="shared" si="5"/>
        <v/>
      </c>
      <c r="C50" s="105" t="str">
        <f t="shared" si="1"/>
        <v>1/19 to 2/1</v>
      </c>
      <c r="D50" s="106">
        <v>4</v>
      </c>
      <c r="E50" s="102">
        <f t="shared" si="3"/>
        <v>45676</v>
      </c>
      <c r="F50" s="107">
        <f t="shared" si="4"/>
        <v>45689</v>
      </c>
      <c r="G50"/>
      <c r="H50" s="90"/>
      <c r="I50" s="90"/>
      <c r="J50" s="90"/>
      <c r="K50" s="90"/>
      <c r="L50" s="90"/>
      <c r="M50" s="90"/>
      <c r="N50" s="90"/>
      <c r="O50" s="90"/>
      <c r="P50" s="90"/>
    </row>
    <row r="51" spans="1:16" x14ac:dyDescent="0.25">
      <c r="A51" t="str">
        <f t="shared" ca="1" si="2"/>
        <v/>
      </c>
      <c r="B51" s="104" t="str">
        <f t="shared" si="5"/>
        <v/>
      </c>
      <c r="C51" s="105" t="str">
        <f t="shared" si="1"/>
        <v>2/2 to 2/15</v>
      </c>
      <c r="D51" s="106">
        <v>5</v>
      </c>
      <c r="E51" s="102">
        <f t="shared" si="3"/>
        <v>45690</v>
      </c>
      <c r="F51" s="107">
        <f t="shared" si="4"/>
        <v>45703</v>
      </c>
      <c r="G51"/>
      <c r="H51" s="90"/>
      <c r="I51" s="90"/>
      <c r="J51" s="90"/>
      <c r="K51" s="90"/>
      <c r="L51" s="90"/>
      <c r="M51" s="90"/>
      <c r="N51" s="90"/>
      <c r="O51" s="90"/>
      <c r="P51" s="90"/>
    </row>
    <row r="52" spans="1:16" x14ac:dyDescent="0.25">
      <c r="A52" t="str">
        <f t="shared" ca="1" si="2"/>
        <v/>
      </c>
      <c r="B52" s="104" t="str">
        <f t="shared" si="5"/>
        <v/>
      </c>
      <c r="C52" s="105" t="str">
        <f t="shared" si="1"/>
        <v>2/16 to 3/1</v>
      </c>
      <c r="D52" s="106">
        <v>6</v>
      </c>
      <c r="E52" s="102">
        <f t="shared" si="3"/>
        <v>45704</v>
      </c>
      <c r="F52" s="107">
        <f t="shared" si="4"/>
        <v>45717</v>
      </c>
      <c r="G52"/>
      <c r="H52" s="90"/>
      <c r="I52" s="90"/>
      <c r="J52" s="90"/>
      <c r="K52" s="90"/>
      <c r="L52" s="90"/>
      <c r="M52" s="90"/>
      <c r="N52" s="90"/>
      <c r="O52" s="90"/>
      <c r="P52" s="90"/>
    </row>
    <row r="53" spans="1:16" x14ac:dyDescent="0.25">
      <c r="A53" t="str">
        <f t="shared" ca="1" si="2"/>
        <v/>
      </c>
      <c r="B53" s="104" t="str">
        <f t="shared" si="5"/>
        <v/>
      </c>
      <c r="C53" s="105" t="str">
        <f t="shared" si="1"/>
        <v>3/2 to 3/15</v>
      </c>
      <c r="D53" s="106">
        <v>7</v>
      </c>
      <c r="E53" s="102">
        <f t="shared" si="3"/>
        <v>45718</v>
      </c>
      <c r="F53" s="107">
        <f t="shared" si="4"/>
        <v>45731</v>
      </c>
      <c r="G53"/>
      <c r="H53" s="90"/>
      <c r="I53" s="90"/>
      <c r="J53" s="90"/>
      <c r="K53" s="90"/>
      <c r="L53" s="90"/>
      <c r="M53" s="90"/>
      <c r="N53" s="90"/>
      <c r="O53" s="90"/>
      <c r="P53" s="90"/>
    </row>
    <row r="54" spans="1:16" x14ac:dyDescent="0.25">
      <c r="A54" t="str">
        <f t="shared" ca="1" si="2"/>
        <v/>
      </c>
      <c r="B54" s="104" t="str">
        <f t="shared" si="5"/>
        <v/>
      </c>
      <c r="C54" s="105" t="str">
        <f t="shared" si="1"/>
        <v>3/16 to 3/29</v>
      </c>
      <c r="D54" s="106">
        <v>8</v>
      </c>
      <c r="E54" s="102">
        <f t="shared" si="3"/>
        <v>45732</v>
      </c>
      <c r="F54" s="107">
        <f t="shared" si="4"/>
        <v>45745</v>
      </c>
      <c r="G54"/>
      <c r="H54" s="90"/>
      <c r="I54" s="90"/>
      <c r="J54" s="90"/>
      <c r="K54" s="90"/>
      <c r="L54" s="90"/>
      <c r="M54" s="90"/>
      <c r="N54" s="90"/>
      <c r="O54" s="90"/>
      <c r="P54" s="90"/>
    </row>
    <row r="55" spans="1:16" x14ac:dyDescent="0.25">
      <c r="A55" t="str">
        <f t="shared" ca="1" si="2"/>
        <v/>
      </c>
      <c r="B55" s="104" t="str">
        <f t="shared" si="5"/>
        <v/>
      </c>
      <c r="C55" s="105" t="str">
        <f t="shared" si="1"/>
        <v>3/30 to 4/12</v>
      </c>
      <c r="D55" s="106">
        <v>9</v>
      </c>
      <c r="E55" s="102">
        <f t="shared" si="3"/>
        <v>45746</v>
      </c>
      <c r="F55" s="107">
        <f t="shared" si="4"/>
        <v>45759</v>
      </c>
      <c r="G55"/>
      <c r="H55" s="90"/>
      <c r="I55" s="90"/>
      <c r="J55" s="90"/>
      <c r="K55" s="90"/>
      <c r="L55" s="90"/>
      <c r="M55" s="90"/>
      <c r="N55" s="90"/>
      <c r="O55" s="90"/>
      <c r="P55" s="90"/>
    </row>
    <row r="56" spans="1:16" x14ac:dyDescent="0.25">
      <c r="A56" t="str">
        <f t="shared" ca="1" si="2"/>
        <v/>
      </c>
      <c r="B56" s="104" t="str">
        <f t="shared" si="5"/>
        <v/>
      </c>
      <c r="C56" s="105" t="str">
        <f t="shared" si="1"/>
        <v>4/13 to 4/26</v>
      </c>
      <c r="D56" s="106">
        <v>10</v>
      </c>
      <c r="E56" s="102">
        <f t="shared" si="3"/>
        <v>45760</v>
      </c>
      <c r="F56" s="107">
        <f t="shared" si="4"/>
        <v>45773</v>
      </c>
      <c r="G56"/>
      <c r="H56" s="90"/>
      <c r="I56" s="90"/>
      <c r="J56" s="90"/>
      <c r="K56" s="90"/>
      <c r="L56" s="90"/>
      <c r="M56" s="90"/>
      <c r="N56" s="90"/>
      <c r="O56" s="90"/>
      <c r="P56" s="90"/>
    </row>
    <row r="57" spans="1:16" x14ac:dyDescent="0.25">
      <c r="A57" t="str">
        <f t="shared" ca="1" si="2"/>
        <v/>
      </c>
      <c r="B57" s="104" t="str">
        <f t="shared" si="5"/>
        <v/>
      </c>
      <c r="C57" s="105" t="str">
        <f t="shared" si="1"/>
        <v>4/27 to 5/10</v>
      </c>
      <c r="D57" s="106">
        <v>11</v>
      </c>
      <c r="E57" s="102">
        <f t="shared" si="3"/>
        <v>45774</v>
      </c>
      <c r="F57" s="107">
        <f t="shared" si="4"/>
        <v>45787</v>
      </c>
      <c r="G57"/>
      <c r="H57" s="90"/>
      <c r="I57" s="90"/>
      <c r="J57" s="90"/>
      <c r="K57" s="90"/>
      <c r="L57" s="90"/>
      <c r="M57" s="90"/>
      <c r="N57" s="90"/>
      <c r="O57" s="90"/>
      <c r="P57" s="90"/>
    </row>
    <row r="58" spans="1:16" x14ac:dyDescent="0.25">
      <c r="A58" t="str">
        <f t="shared" ca="1" si="2"/>
        <v/>
      </c>
      <c r="B58" s="104" t="str">
        <f t="shared" si="5"/>
        <v/>
      </c>
      <c r="C58" s="105" t="str">
        <f t="shared" si="1"/>
        <v>5/11 to 5/24</v>
      </c>
      <c r="D58" s="106">
        <v>12</v>
      </c>
      <c r="E58" s="102">
        <f t="shared" si="3"/>
        <v>45788</v>
      </c>
      <c r="F58" s="107">
        <f t="shared" si="4"/>
        <v>45801</v>
      </c>
      <c r="G58"/>
      <c r="H58" s="90"/>
      <c r="I58" s="90"/>
      <c r="J58" s="90"/>
      <c r="K58" s="90"/>
      <c r="L58" s="90"/>
      <c r="M58" s="90"/>
      <c r="N58" s="90"/>
      <c r="O58" s="90"/>
      <c r="P58" s="90"/>
    </row>
    <row r="59" spans="1:16" x14ac:dyDescent="0.25">
      <c r="A59" t="str">
        <f t="shared" ca="1" si="2"/>
        <v/>
      </c>
      <c r="B59" s="104" t="str">
        <f t="shared" si="5"/>
        <v/>
      </c>
      <c r="C59" s="105" t="str">
        <f t="shared" si="1"/>
        <v>5/25 to 6/7</v>
      </c>
      <c r="D59" s="106">
        <v>13</v>
      </c>
      <c r="E59" s="102">
        <f t="shared" si="3"/>
        <v>45802</v>
      </c>
      <c r="F59" s="107">
        <f t="shared" si="4"/>
        <v>45815</v>
      </c>
      <c r="G59"/>
    </row>
    <row r="60" spans="1:16" x14ac:dyDescent="0.25">
      <c r="A60" t="str">
        <f t="shared" ca="1" si="2"/>
        <v/>
      </c>
      <c r="B60" s="104" t="str">
        <f t="shared" si="5"/>
        <v/>
      </c>
      <c r="C60" s="105" t="str">
        <f t="shared" si="1"/>
        <v>6/8 to 6/21</v>
      </c>
      <c r="D60" s="106">
        <v>14</v>
      </c>
      <c r="E60" s="102">
        <f t="shared" si="3"/>
        <v>45816</v>
      </c>
      <c r="F60" s="107">
        <f t="shared" si="4"/>
        <v>45829</v>
      </c>
      <c r="G60"/>
    </row>
    <row r="61" spans="1:16" x14ac:dyDescent="0.25">
      <c r="A61" t="str">
        <f t="shared" ca="1" si="2"/>
        <v/>
      </c>
      <c r="B61" s="104" t="str">
        <f t="shared" si="5"/>
        <v/>
      </c>
      <c r="C61" s="105" t="str">
        <f t="shared" si="1"/>
        <v>6/22 to 7/5</v>
      </c>
      <c r="D61" s="106">
        <v>15</v>
      </c>
      <c r="E61" s="102">
        <f t="shared" si="3"/>
        <v>45830</v>
      </c>
      <c r="F61" s="107">
        <f t="shared" si="4"/>
        <v>45843</v>
      </c>
      <c r="G61"/>
    </row>
    <row r="62" spans="1:16" x14ac:dyDescent="0.25">
      <c r="A62" t="str">
        <f t="shared" ca="1" si="2"/>
        <v/>
      </c>
      <c r="B62" s="104" t="str">
        <f t="shared" si="5"/>
        <v/>
      </c>
      <c r="C62" s="105" t="str">
        <f t="shared" si="1"/>
        <v>7/6 to 7/19</v>
      </c>
      <c r="D62" s="106">
        <v>16</v>
      </c>
      <c r="E62" s="102">
        <f t="shared" si="3"/>
        <v>45844</v>
      </c>
      <c r="F62" s="107">
        <f t="shared" si="4"/>
        <v>45857</v>
      </c>
      <c r="G62"/>
    </row>
    <row r="63" spans="1:16" x14ac:dyDescent="0.25">
      <c r="A63" t="str">
        <f t="shared" ca="1" si="2"/>
        <v/>
      </c>
      <c r="B63" s="104" t="str">
        <f t="shared" si="5"/>
        <v/>
      </c>
      <c r="C63" s="105" t="str">
        <f t="shared" si="1"/>
        <v>7/20 to 8/2</v>
      </c>
      <c r="D63" s="106">
        <v>17</v>
      </c>
      <c r="E63" s="102">
        <f t="shared" si="3"/>
        <v>45858</v>
      </c>
      <c r="F63" s="107">
        <f t="shared" si="4"/>
        <v>45871</v>
      </c>
      <c r="G63"/>
    </row>
    <row r="64" spans="1:16" x14ac:dyDescent="0.25">
      <c r="A64" t="str">
        <f t="shared" ca="1" si="2"/>
        <v/>
      </c>
      <c r="B64" s="104" t="str">
        <f t="shared" si="5"/>
        <v/>
      </c>
      <c r="C64" s="105" t="str">
        <f t="shared" si="1"/>
        <v>8/3 to 8/16</v>
      </c>
      <c r="D64" s="106">
        <v>18</v>
      </c>
      <c r="E64" s="102">
        <f t="shared" si="3"/>
        <v>45872</v>
      </c>
      <c r="F64" s="107">
        <f t="shared" si="4"/>
        <v>45885</v>
      </c>
      <c r="G64"/>
    </row>
    <row r="65" spans="1:7" x14ac:dyDescent="0.25">
      <c r="A65" t="str">
        <f t="shared" ca="1" si="2"/>
        <v/>
      </c>
      <c r="B65" s="104" t="str">
        <f t="shared" si="5"/>
        <v/>
      </c>
      <c r="C65" s="105" t="str">
        <f t="shared" si="1"/>
        <v>8/17 to 8/30</v>
      </c>
      <c r="D65" s="106">
        <v>19</v>
      </c>
      <c r="E65" s="102">
        <f t="shared" si="3"/>
        <v>45886</v>
      </c>
      <c r="F65" s="107">
        <f t="shared" si="4"/>
        <v>45899</v>
      </c>
      <c r="G65"/>
    </row>
    <row r="66" spans="1:7" x14ac:dyDescent="0.25">
      <c r="A66" t="str">
        <f t="shared" ca="1" si="2"/>
        <v/>
      </c>
      <c r="B66" s="104" t="str">
        <f t="shared" si="5"/>
        <v/>
      </c>
      <c r="C66" s="105" t="str">
        <f t="shared" si="1"/>
        <v>8/31 to 9/13</v>
      </c>
      <c r="D66" s="106">
        <v>20</v>
      </c>
      <c r="E66" s="102">
        <f t="shared" si="3"/>
        <v>45900</v>
      </c>
      <c r="F66" s="107">
        <f t="shared" si="4"/>
        <v>45913</v>
      </c>
      <c r="G66"/>
    </row>
    <row r="67" spans="1:7" x14ac:dyDescent="0.25">
      <c r="A67" t="str">
        <f t="shared" ca="1" si="2"/>
        <v/>
      </c>
      <c r="B67" s="104" t="str">
        <f t="shared" si="5"/>
        <v/>
      </c>
      <c r="C67" s="105" t="str">
        <f t="shared" si="1"/>
        <v>9/14 to 9/27</v>
      </c>
      <c r="D67" s="106">
        <v>21</v>
      </c>
      <c r="E67" s="102">
        <f t="shared" si="3"/>
        <v>45914</v>
      </c>
      <c r="F67" s="107">
        <f t="shared" si="4"/>
        <v>45927</v>
      </c>
      <c r="G67"/>
    </row>
    <row r="68" spans="1:7" x14ac:dyDescent="0.25">
      <c r="A68" t="str">
        <f t="shared" ca="1" si="2"/>
        <v/>
      </c>
      <c r="B68" s="104" t="str">
        <f t="shared" si="5"/>
        <v/>
      </c>
      <c r="C68" s="105" t="str">
        <f t="shared" si="1"/>
        <v>9/28 to 10/11</v>
      </c>
      <c r="D68" s="106">
        <v>22</v>
      </c>
      <c r="E68" s="102">
        <f t="shared" si="3"/>
        <v>45928</v>
      </c>
      <c r="F68" s="107">
        <f t="shared" si="4"/>
        <v>45941</v>
      </c>
      <c r="G68"/>
    </row>
    <row r="69" spans="1:7" x14ac:dyDescent="0.25">
      <c r="A69" t="str">
        <f t="shared" ca="1" si="2"/>
        <v/>
      </c>
      <c r="B69" s="104" t="str">
        <f t="shared" si="5"/>
        <v/>
      </c>
      <c r="C69" s="105" t="str">
        <f t="shared" si="1"/>
        <v>10/12 to 10/25</v>
      </c>
      <c r="D69" s="106">
        <v>23</v>
      </c>
      <c r="E69" s="102">
        <f t="shared" si="3"/>
        <v>45942</v>
      </c>
      <c r="F69" s="107">
        <f t="shared" si="4"/>
        <v>45955</v>
      </c>
      <c r="G69"/>
    </row>
    <row r="70" spans="1:7" x14ac:dyDescent="0.25">
      <c r="A70" t="str">
        <f t="shared" ca="1" si="2"/>
        <v/>
      </c>
      <c r="B70" s="104" t="str">
        <f t="shared" si="5"/>
        <v/>
      </c>
      <c r="C70" s="105" t="str">
        <f t="shared" si="1"/>
        <v>10/26 to 11/8</v>
      </c>
      <c r="D70" s="106">
        <v>24</v>
      </c>
      <c r="E70" s="102">
        <f t="shared" si="3"/>
        <v>45956</v>
      </c>
      <c r="F70" s="107">
        <f t="shared" si="4"/>
        <v>45969</v>
      </c>
      <c r="G70"/>
    </row>
    <row r="71" spans="1:7" x14ac:dyDescent="0.25">
      <c r="A71" t="str">
        <f t="shared" ca="1" si="2"/>
        <v/>
      </c>
      <c r="B71" s="104" t="str">
        <f t="shared" si="5"/>
        <v/>
      </c>
      <c r="C71" s="105" t="str">
        <f t="shared" si="1"/>
        <v>11/9 to 11/22</v>
      </c>
      <c r="D71" s="106">
        <v>25</v>
      </c>
      <c r="E71" s="102">
        <f t="shared" si="3"/>
        <v>45970</v>
      </c>
      <c r="F71" s="107">
        <f t="shared" si="4"/>
        <v>45983</v>
      </c>
      <c r="G71"/>
    </row>
    <row r="72" spans="1:7" ht="13.8" thickBot="1" x14ac:dyDescent="0.3">
      <c r="A72" t="str">
        <f t="shared" ca="1" si="2"/>
        <v/>
      </c>
      <c r="B72" s="108" t="str">
        <f t="shared" si="5"/>
        <v/>
      </c>
      <c r="C72" s="109" t="str">
        <f t="shared" si="1"/>
        <v>11/23 to 12/6</v>
      </c>
      <c r="D72" s="110">
        <v>26</v>
      </c>
      <c r="E72" s="111">
        <f t="shared" si="3"/>
        <v>45984</v>
      </c>
      <c r="F72" s="112">
        <f t="shared" si="4"/>
        <v>45997</v>
      </c>
    </row>
  </sheetData>
  <mergeCells count="4">
    <mergeCell ref="C19:F19"/>
    <mergeCell ref="B20:C20"/>
    <mergeCell ref="D20:F20"/>
    <mergeCell ref="J36:V37"/>
  </mergeCells>
  <conditionalFormatting sqref="B21">
    <cfRule type="expression" dxfId="5" priority="2">
      <formula>B21=""</formula>
    </cfRule>
  </conditionalFormatting>
  <conditionalFormatting sqref="B22:B72">
    <cfRule type="expression" dxfId="4" priority="1">
      <formula>B22=""</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Timesheet</vt:lpstr>
      <vt:lpstr>List Info</vt:lpstr>
      <vt:lpstr>Timesheet!Print_Area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M. Jeffrey</dc:creator>
  <cp:lastModifiedBy>Lauren E. Wright</cp:lastModifiedBy>
  <cp:lastPrinted>2022-12-22T20:55:20Z</cp:lastPrinted>
  <dcterms:created xsi:type="dcterms:W3CDTF">2016-12-13T20:41:48Z</dcterms:created>
  <dcterms:modified xsi:type="dcterms:W3CDTF">2024-01-02T16:35:40Z</dcterms:modified>
</cp:coreProperties>
</file>